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c53eca9d2ef2ff6/Documents/Commissioners Reports/23-24 Mtg Yr/05.16.2024 Mtg/"/>
    </mc:Choice>
  </mc:AlternateContent>
  <xr:revisionPtr revIDLastSave="0" documentId="8_{6A703F1B-7CCC-40D9-962A-310D37593AE9}" xr6:coauthVersionLast="47" xr6:coauthVersionMax="47" xr10:uidLastSave="{00000000-0000-0000-0000-000000000000}"/>
  <bookViews>
    <workbookView xWindow="29680" yWindow="1590" windowWidth="20170" windowHeight="11170" activeTab="1" xr2:uid="{32CD8B9D-0230-4789-8575-1E22B1967837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Sheet1!$A:$G,Sheet1!$1:$2</definedName>
    <definedName name="QB_COLUMN_59200" localSheetId="1" hidden="1">Sheet1!$H$2</definedName>
    <definedName name="QB_COLUMN_63620" localSheetId="1" hidden="1">Sheet1!$L$2</definedName>
    <definedName name="QB_COLUMN_76210" localSheetId="1" hidden="1">Sheet1!$J$2</definedName>
    <definedName name="QB_DATA_0" localSheetId="1" hidden="1">Sheet1!$5:$5,Sheet1!$6:$6,Sheet1!$7:$7,Sheet1!$9:$9,Sheet1!$12:$12,Sheet1!$15:$15,Sheet1!$17:$17,Sheet1!$18:$18,Sheet1!$19:$19,Sheet1!$20:$20,Sheet1!$21:$21,Sheet1!$23:$23,Sheet1!$24:$24,Sheet1!$30:$30,Sheet1!$31:$31,Sheet1!$34:$34</definedName>
    <definedName name="QB_DATA_1" localSheetId="1" hidden="1">Sheet1!$35:$35,Sheet1!$37:$37,Sheet1!$38:$38,Sheet1!$40:$40,Sheet1!$41:$41,Sheet1!$42:$42,Sheet1!$44:$44,Sheet1!$45:$45,Sheet1!$49:$49,Sheet1!$50:$50,Sheet1!$51:$51,Sheet1!$53:$53,Sheet1!$54:$54,Sheet1!$57:$57,Sheet1!$59:$59,Sheet1!$61:$61</definedName>
    <definedName name="QB_DATA_2" localSheetId="1" hidden="1">Sheet1!$63:$63,Sheet1!$65:$65,Sheet1!$66:$66,Sheet1!$70:$70,Sheet1!$73:$73,Sheet1!$74:$74,Sheet1!$75:$75,Sheet1!$76:$76,Sheet1!$77:$77,Sheet1!$78:$78,Sheet1!$79:$79,Sheet1!$82:$82,Sheet1!$85:$85,Sheet1!$86:$86,Sheet1!$87:$87,Sheet1!$88:$88</definedName>
    <definedName name="QB_DATA_3" localSheetId="1" hidden="1">Sheet1!$89:$89,Sheet1!$90:$90,Sheet1!$91:$91,Sheet1!$93:$93,Sheet1!$94:$94,Sheet1!$96:$96,Sheet1!$97:$97,Sheet1!$98:$98,Sheet1!$99:$99,Sheet1!$101:$101,Sheet1!$102:$102,Sheet1!$103:$103,Sheet1!$104:$104,Sheet1!$109:$109,Sheet1!$110:$110,Sheet1!$111:$111</definedName>
    <definedName name="QB_DATA_4" localSheetId="1" hidden="1">Sheet1!$112:$112,Sheet1!$114:$114,Sheet1!$116:$116,Sheet1!$117:$117,Sheet1!$118:$118,Sheet1!$119:$119,Sheet1!$121:$121,Sheet1!$124:$124</definedName>
    <definedName name="QB_FORMULA_0" localSheetId="1" hidden="1">Sheet1!$L$5,Sheet1!$L$6,Sheet1!$L$7,Sheet1!$H$10,Sheet1!$J$10,Sheet1!$L$10,Sheet1!$L$12,Sheet1!$H$13,Sheet1!$J$13,Sheet1!$L$13,Sheet1!$L$15,Sheet1!$H$16,Sheet1!$J$16,Sheet1!$L$16,Sheet1!$L$17,Sheet1!$L$18</definedName>
    <definedName name="QB_FORMULA_1" localSheetId="1" hidden="1">Sheet1!$L$19,Sheet1!$L$20,Sheet1!$H$25,Sheet1!$H$26,Sheet1!$J$26,Sheet1!$L$26,Sheet1!$H$27,Sheet1!$J$27,Sheet1!$L$27,Sheet1!$L$30,Sheet1!$L$31,Sheet1!$H$32,Sheet1!$J$32,Sheet1!$L$32,Sheet1!$L$34,Sheet1!$L$35</definedName>
    <definedName name="QB_FORMULA_2" localSheetId="1" hidden="1">Sheet1!$L$37,Sheet1!$L$38,Sheet1!$H$39,Sheet1!$J$39,Sheet1!$L$39,Sheet1!$L$40,Sheet1!$L$42,Sheet1!$L$44,Sheet1!$L$45,Sheet1!$H$46,Sheet1!$J$46,Sheet1!$L$46,Sheet1!$H$47,Sheet1!$J$47,Sheet1!$L$47,Sheet1!$L$49</definedName>
    <definedName name="QB_FORMULA_3" localSheetId="1" hidden="1">Sheet1!$L$50,Sheet1!$L$51,Sheet1!$L$53,Sheet1!$L$54,Sheet1!$H$55,Sheet1!$J$55,Sheet1!$L$55,Sheet1!$H$56,Sheet1!$J$56,Sheet1!$L$56,Sheet1!$L$57,Sheet1!$H$60,Sheet1!$J$60,Sheet1!$L$60,Sheet1!$L$61,Sheet1!$L$63</definedName>
    <definedName name="QB_FORMULA_4" localSheetId="1" hidden="1">Sheet1!$L$65,Sheet1!$L$66,Sheet1!$H$67,Sheet1!$J$67,Sheet1!$L$67,Sheet1!$H$68,Sheet1!$J$68,Sheet1!$L$68,Sheet1!$L$70,Sheet1!$H$71,Sheet1!$J$71,Sheet1!$L$71,Sheet1!$L$73,Sheet1!$L$74,Sheet1!$L$75,Sheet1!$L$76</definedName>
    <definedName name="QB_FORMULA_5" localSheetId="1" hidden="1">Sheet1!$L$77,Sheet1!$L$78,Sheet1!$L$79,Sheet1!$H$80,Sheet1!$J$80,Sheet1!$L$80,Sheet1!$H$83,Sheet1!$L$85,Sheet1!$L$86,Sheet1!$L$87,Sheet1!$L$88,Sheet1!$L$90,Sheet1!$L$91,Sheet1!$H$92,Sheet1!$J$92,Sheet1!$L$92</definedName>
    <definedName name="QB_FORMULA_6" localSheetId="1" hidden="1">Sheet1!$L$93,Sheet1!$L$96,Sheet1!$L$97,Sheet1!$L$98,Sheet1!$L$99,Sheet1!$L$101,Sheet1!$L$102,Sheet1!$L$103,Sheet1!$L$104,Sheet1!$H$105,Sheet1!$J$105,Sheet1!$L$105,Sheet1!$H$106,Sheet1!$J$106,Sheet1!$L$106,Sheet1!$L$109</definedName>
    <definedName name="QB_FORMULA_7" localSheetId="1" hidden="1">Sheet1!$L$110,Sheet1!$L$111,Sheet1!$L$112,Sheet1!$H$113,Sheet1!$J$113,Sheet1!$L$113,Sheet1!$L$114,Sheet1!$L$116,Sheet1!$L$117,Sheet1!$L$118,Sheet1!$L$119,Sheet1!$H$120,Sheet1!$J$120,Sheet1!$L$120,Sheet1!$L$121,Sheet1!$H$122</definedName>
    <definedName name="QB_FORMULA_8" localSheetId="1" hidden="1">Sheet1!$J$122,Sheet1!$L$122,Sheet1!$L$124,Sheet1!$H$125,Sheet1!$J$125,Sheet1!$L$125,Sheet1!$H$126,Sheet1!$J$126,Sheet1!$L$126,Sheet1!$H$127,Sheet1!$J$127,Sheet1!$L$127,Sheet1!$H$128,Sheet1!$J$128,Sheet1!$L$128</definedName>
    <definedName name="QB_ROW_129240" localSheetId="1" hidden="1">Sheet1!$E$93</definedName>
    <definedName name="QB_ROW_130340" localSheetId="1" hidden="1">Sheet1!$E$17</definedName>
    <definedName name="QB_ROW_131240" localSheetId="1" hidden="1">Sheet1!$E$18</definedName>
    <definedName name="QB_ROW_133240" localSheetId="1" hidden="1">Sheet1!$E$7</definedName>
    <definedName name="QB_ROW_134340" localSheetId="1" hidden="1">Sheet1!$E$20</definedName>
    <definedName name="QB_ROW_135240" localSheetId="1" hidden="1">Sheet1!$E$21</definedName>
    <definedName name="QB_ROW_136040" localSheetId="1" hidden="1">Sheet1!$E$11</definedName>
    <definedName name="QB_ROW_136340" localSheetId="1" hidden="1">Sheet1!$E$13</definedName>
    <definedName name="QB_ROW_137250" localSheetId="1" hidden="1">Sheet1!$F$12</definedName>
    <definedName name="QB_ROW_159240" localSheetId="1" hidden="1">Sheet1!$E$6</definedName>
    <definedName name="QB_ROW_18301" localSheetId="1" hidden="1">Sheet1!$A$128</definedName>
    <definedName name="QB_ROW_19011" localSheetId="1" hidden="1">Sheet1!$B$3</definedName>
    <definedName name="QB_ROW_19311" localSheetId="1" hidden="1">Sheet1!$B$127</definedName>
    <definedName name="QB_ROW_20031" localSheetId="1" hidden="1">Sheet1!$D$4</definedName>
    <definedName name="QB_ROW_20331" localSheetId="1" hidden="1">Sheet1!$D$26</definedName>
    <definedName name="QB_ROW_21031" localSheetId="1" hidden="1">Sheet1!$D$28</definedName>
    <definedName name="QB_ROW_21040" localSheetId="1" hidden="1">Sheet1!$E$107</definedName>
    <definedName name="QB_ROW_21331" localSheetId="1" hidden="1">Sheet1!$D$126</definedName>
    <definedName name="QB_ROW_21340" localSheetId="1" hidden="1">Sheet1!$E$122</definedName>
    <definedName name="QB_ROW_240260" localSheetId="1" hidden="1">Sheet1!$G$111</definedName>
    <definedName name="QB_ROW_24040" localSheetId="1" hidden="1">Sheet1!$E$84</definedName>
    <definedName name="QB_ROW_242260" localSheetId="1" hidden="1">Sheet1!$G$109</definedName>
    <definedName name="QB_ROW_24250" localSheetId="1" hidden="1">Sheet1!$F$91</definedName>
    <definedName name="QB_ROW_243260" localSheetId="1" hidden="1">Sheet1!$G$110</definedName>
    <definedName name="QB_ROW_24340" localSheetId="1" hidden="1">Sheet1!$E$92</definedName>
    <definedName name="QB_ROW_244260" localSheetId="1" hidden="1">Sheet1!$G$116</definedName>
    <definedName name="QB_ROW_245260" localSheetId="1" hidden="1">Sheet1!$G$118</definedName>
    <definedName name="QB_ROW_246260" localSheetId="1" hidden="1">Sheet1!$G$117</definedName>
    <definedName name="QB_ROW_261240" localSheetId="1" hidden="1">Sheet1!$E$94</definedName>
    <definedName name="QB_ROW_264040" localSheetId="1" hidden="1">Sheet1!$E$58</definedName>
    <definedName name="QB_ROW_264340" localSheetId="1" hidden="1">Sheet1!$E$60</definedName>
    <definedName name="QB_ROW_280040" localSheetId="1" hidden="1">Sheet1!$E$81</definedName>
    <definedName name="QB_ROW_280340" localSheetId="1" hidden="1">Sheet1!$E$83</definedName>
    <definedName name="QB_ROW_311250" localSheetId="1" hidden="1">Sheet1!$F$78</definedName>
    <definedName name="QB_ROW_313350" localSheetId="1" hidden="1">Sheet1!$F$70</definedName>
    <definedName name="QB_ROW_314240" localSheetId="1" hidden="1">Sheet1!$E$61</definedName>
    <definedName name="QB_ROW_318040" localSheetId="1" hidden="1">Sheet1!$E$123</definedName>
    <definedName name="QB_ROW_318340" localSheetId="1" hidden="1">Sheet1!$E$125</definedName>
    <definedName name="QB_ROW_34040" localSheetId="1" hidden="1">Sheet1!$E$33</definedName>
    <definedName name="QB_ROW_34340" localSheetId="1" hidden="1">Sheet1!$E$47</definedName>
    <definedName name="QB_ROW_35250" localSheetId="1" hidden="1">Sheet1!$F$40</definedName>
    <definedName name="QB_ROW_36350" localSheetId="1" hidden="1">Sheet1!$F$121</definedName>
    <definedName name="QB_ROW_37040" localSheetId="1" hidden="1">Sheet1!$E$95</definedName>
    <definedName name="QB_ROW_37340" localSheetId="1" hidden="1">Sheet1!$E$106</definedName>
    <definedName name="QB_ROW_38350" localSheetId="1" hidden="1">Sheet1!$F$96</definedName>
    <definedName name="QB_ROW_39040" localSheetId="1" hidden="1">Sheet1!$E$48</definedName>
    <definedName name="QB_ROW_39340" localSheetId="1" hidden="1">Sheet1!$E$56</definedName>
    <definedName name="QB_ROW_396250" localSheetId="1" hidden="1">Sheet1!$F$82</definedName>
    <definedName name="QB_ROW_404250" localSheetId="1" hidden="1">Sheet1!$F$34</definedName>
    <definedName name="QB_ROW_41040" localSheetId="1" hidden="1">Sheet1!$E$72</definedName>
    <definedName name="QB_ROW_411250" localSheetId="1" hidden="1">Sheet1!$F$88</definedName>
    <definedName name="QB_ROW_412250" localSheetId="1" hidden="1">Sheet1!$F$89</definedName>
    <definedName name="QB_ROW_413250" localSheetId="1" hidden="1">Sheet1!$F$87</definedName>
    <definedName name="QB_ROW_41340" localSheetId="1" hidden="1">Sheet1!$E$80</definedName>
    <definedName name="QB_ROW_414250" localSheetId="1" hidden="1">Sheet1!$F$86</definedName>
    <definedName name="QB_ROW_415250" localSheetId="1" hidden="1">Sheet1!$F$85</definedName>
    <definedName name="QB_ROW_419250" localSheetId="1" hidden="1">Sheet1!$F$76</definedName>
    <definedName name="QB_ROW_42350" localSheetId="1" hidden="1">Sheet1!$F$75</definedName>
    <definedName name="QB_ROW_43250" localSheetId="1" hidden="1">Sheet1!$F$114</definedName>
    <definedName name="QB_ROW_435250" localSheetId="1" hidden="1">Sheet1!$F$41</definedName>
    <definedName name="QB_ROW_44050" localSheetId="1" hidden="1">Sheet1!$F$43</definedName>
    <definedName name="QB_ROW_44260" localSheetId="1" hidden="1">Sheet1!$G$45</definedName>
    <definedName name="QB_ROW_44350" localSheetId="1" hidden="1">Sheet1!$F$46</definedName>
    <definedName name="QB_ROW_46350" localSheetId="1" hidden="1">Sheet1!$F$42</definedName>
    <definedName name="QB_ROW_47050" localSheetId="1" hidden="1">Sheet1!$F$108</definedName>
    <definedName name="QB_ROW_47260" localSheetId="1" hidden="1">Sheet1!$G$112</definedName>
    <definedName name="QB_ROW_47350" localSheetId="1" hidden="1">Sheet1!$F$113</definedName>
    <definedName name="QB_ROW_48350" localSheetId="1" hidden="1">Sheet1!$F$99</definedName>
    <definedName name="QB_ROW_485250" localSheetId="1" hidden="1">Sheet1!$F$90</definedName>
    <definedName name="QB_ROW_49040" localSheetId="1" hidden="1">Sheet1!$E$62</definedName>
    <definedName name="QB_ROW_491250" localSheetId="1" hidden="1">Sheet1!$F$98</definedName>
    <definedName name="QB_ROW_49340" localSheetId="1" hidden="1">Sheet1!$E$68</definedName>
    <definedName name="QB_ROW_50050" localSheetId="1" hidden="1">Sheet1!$F$64</definedName>
    <definedName name="QB_ROW_501250" localSheetId="1" hidden="1">Sheet1!$F$59</definedName>
    <definedName name="QB_ROW_502250" localSheetId="1" hidden="1">Sheet1!$F$9</definedName>
    <definedName name="QB_ROW_50260" localSheetId="1" hidden="1">Sheet1!$G$66</definedName>
    <definedName name="QB_ROW_50350" localSheetId="1" hidden="1">Sheet1!$F$67</definedName>
    <definedName name="QB_ROW_527240" localSheetId="1" hidden="1">Sheet1!$E$19</definedName>
    <definedName name="QB_ROW_529250" localSheetId="1" hidden="1">Sheet1!$F$124</definedName>
    <definedName name="QB_ROW_533250" localSheetId="1" hidden="1">Sheet1!$F$74</definedName>
    <definedName name="QB_ROW_535260" localSheetId="1" hidden="1">Sheet1!$G$37</definedName>
    <definedName name="QB_ROW_54050" localSheetId="1" hidden="1">Sheet1!$F$52</definedName>
    <definedName name="QB_ROW_54260" localSheetId="1" hidden="1">Sheet1!$G$54</definedName>
    <definedName name="QB_ROW_54350" localSheetId="1" hidden="1">Sheet1!$F$55</definedName>
    <definedName name="QB_ROW_55050" localSheetId="1" hidden="1">Sheet1!$F$36</definedName>
    <definedName name="QB_ROW_55260" localSheetId="1" hidden="1">Sheet1!$G$38</definedName>
    <definedName name="QB_ROW_55350" localSheetId="1" hidden="1">Sheet1!$F$39</definedName>
    <definedName name="QB_ROW_56040" localSheetId="1" hidden="1">Sheet1!$E$69</definedName>
    <definedName name="QB_ROW_56340" localSheetId="1" hidden="1">Sheet1!$E$71</definedName>
    <definedName name="QB_ROW_567260" localSheetId="1" hidden="1">Sheet1!$G$53</definedName>
    <definedName name="QB_ROW_582260" localSheetId="1" hidden="1">Sheet1!$G$65</definedName>
    <definedName name="QB_ROW_58350" localSheetId="1" hidden="1">Sheet1!$F$50</definedName>
    <definedName name="QB_ROW_587260" localSheetId="1" hidden="1">Sheet1!$G$44</definedName>
    <definedName name="QB_ROW_59350" localSheetId="1" hidden="1">Sheet1!$F$49</definedName>
    <definedName name="QB_ROW_60040" localSheetId="1" hidden="1">Sheet1!$E$29</definedName>
    <definedName name="QB_ROW_603040" localSheetId="1" hidden="1">Sheet1!$E$14</definedName>
    <definedName name="QB_ROW_603340" localSheetId="1" hidden="1">Sheet1!$E$16</definedName>
    <definedName name="QB_ROW_60340" localSheetId="1" hidden="1">Sheet1!$E$32</definedName>
    <definedName name="QB_ROW_604250" localSheetId="1" hidden="1">Sheet1!$F$73</definedName>
    <definedName name="QB_ROW_605250" localSheetId="1" hidden="1">Sheet1!$F$79</definedName>
    <definedName name="QB_ROW_606250" localSheetId="1" hidden="1">Sheet1!$F$15</definedName>
    <definedName name="QB_ROW_61350" localSheetId="1" hidden="1">Sheet1!$F$30</definedName>
    <definedName name="QB_ROW_614260" localSheetId="1" hidden="1">Sheet1!$G$101</definedName>
    <definedName name="QB_ROW_615260" localSheetId="1" hidden="1">Sheet1!$G$103</definedName>
    <definedName name="QB_ROW_616260" localSheetId="1" hidden="1">Sheet1!$G$102</definedName>
    <definedName name="QB_ROW_625240" localSheetId="1" hidden="1">Sheet1!$E$5</definedName>
    <definedName name="QB_ROW_627040" localSheetId="1" hidden="1">Sheet1!$E$22</definedName>
    <definedName name="QB_ROW_627340" localSheetId="1" hidden="1">Sheet1!$E$25</definedName>
    <definedName name="QB_ROW_628250" localSheetId="1" hidden="1">Sheet1!$F$23</definedName>
    <definedName name="QB_ROW_629250" localSheetId="1" hidden="1">Sheet1!$F$24</definedName>
    <definedName name="QB_ROW_65040" localSheetId="1" hidden="1">Sheet1!$E$8</definedName>
    <definedName name="QB_ROW_65340" localSheetId="1" hidden="1">Sheet1!$E$10</definedName>
    <definedName name="QB_ROW_66050" localSheetId="1" hidden="1">Sheet1!$F$115</definedName>
    <definedName name="QB_ROW_66260" localSheetId="1" hidden="1">Sheet1!$G$119</definedName>
    <definedName name="QB_ROW_66350" localSheetId="1" hidden="1">Sheet1!$F$120</definedName>
    <definedName name="QB_ROW_67340" localSheetId="1" hidden="1">Sheet1!$E$57</definedName>
    <definedName name="QB_ROW_68250" localSheetId="1" hidden="1">Sheet1!$F$63</definedName>
    <definedName name="QB_ROW_69350" localSheetId="1" hidden="1">Sheet1!$F$35</definedName>
    <definedName name="QB_ROW_70050" localSheetId="1" hidden="1">Sheet1!$F$100</definedName>
    <definedName name="QB_ROW_70260" localSheetId="1" hidden="1">Sheet1!$G$104</definedName>
    <definedName name="QB_ROW_70350" localSheetId="1" hidden="1">Sheet1!$F$105</definedName>
    <definedName name="QB_ROW_71350" localSheetId="1" hidden="1">Sheet1!$F$97</definedName>
    <definedName name="QB_ROW_76250" localSheetId="1" hidden="1">Sheet1!$F$31</definedName>
    <definedName name="QB_ROW_78350" localSheetId="1" hidden="1">Sheet1!$F$51</definedName>
    <definedName name="QB_ROW_81250" localSheetId="1" hidden="1">Sheet1!$F$77</definedName>
    <definedName name="QB_ROW_86321" localSheetId="1" hidden="1">Sheet1!$C$27</definedName>
    <definedName name="QBCANSUPPORTUPDATE" localSheetId="1">TRUE</definedName>
    <definedName name="QBCOMPANYFILENAME" localSheetId="1">"C:\Users\Public\Documents\Intuit\QuickBooks\Company Files\Antelope Valley Fire Protection District.7.11.2019.qbw"</definedName>
    <definedName name="QBENDDATE" localSheetId="1">20240630</definedName>
    <definedName name="QBHEADERSONSCREEN" localSheetId="1">FALSE</definedName>
    <definedName name="QBMETADATASIZE" localSheetId="1">5928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"0a2a6306511b4f1da25c5b584822b3ff"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7</definedName>
    <definedName name="QBSTARTDATE" localSheetId="1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L126" i="1"/>
  <c r="J126" i="1"/>
  <c r="H126" i="1"/>
  <c r="L125" i="1"/>
  <c r="J125" i="1"/>
  <c r="H125" i="1"/>
  <c r="L124" i="1"/>
  <c r="L122" i="1"/>
  <c r="J122" i="1"/>
  <c r="H122" i="1"/>
  <c r="L121" i="1"/>
  <c r="L120" i="1"/>
  <c r="J120" i="1"/>
  <c r="H120" i="1"/>
  <c r="L119" i="1"/>
  <c r="L118" i="1"/>
  <c r="L117" i="1"/>
  <c r="L116" i="1"/>
  <c r="L114" i="1"/>
  <c r="L113" i="1"/>
  <c r="J113" i="1"/>
  <c r="H113" i="1"/>
  <c r="L112" i="1"/>
  <c r="L111" i="1"/>
  <c r="L110" i="1"/>
  <c r="L109" i="1"/>
  <c r="L106" i="1"/>
  <c r="J106" i="1"/>
  <c r="H106" i="1"/>
  <c r="L105" i="1"/>
  <c r="J105" i="1"/>
  <c r="H105" i="1"/>
  <c r="L104" i="1"/>
  <c r="L103" i="1"/>
  <c r="L102" i="1"/>
  <c r="L101" i="1"/>
  <c r="L99" i="1"/>
  <c r="L98" i="1"/>
  <c r="L97" i="1"/>
  <c r="L96" i="1"/>
  <c r="L93" i="1"/>
  <c r="L92" i="1"/>
  <c r="J92" i="1"/>
  <c r="H92" i="1"/>
  <c r="L91" i="1"/>
  <c r="L90" i="1"/>
  <c r="L88" i="1"/>
  <c r="L87" i="1"/>
  <c r="L86" i="1"/>
  <c r="L85" i="1"/>
  <c r="H83" i="1"/>
  <c r="L80" i="1"/>
  <c r="J80" i="1"/>
  <c r="H80" i="1"/>
  <c r="L79" i="1"/>
  <c r="L78" i="1"/>
  <c r="L77" i="1"/>
  <c r="L76" i="1"/>
  <c r="L75" i="1"/>
  <c r="L74" i="1"/>
  <c r="L73" i="1"/>
  <c r="L71" i="1"/>
  <c r="J71" i="1"/>
  <c r="H71" i="1"/>
  <c r="L70" i="1"/>
  <c r="L68" i="1"/>
  <c r="J68" i="1"/>
  <c r="H68" i="1"/>
  <c r="L67" i="1"/>
  <c r="J67" i="1"/>
  <c r="H67" i="1"/>
  <c r="L66" i="1"/>
  <c r="L65" i="1"/>
  <c r="L63" i="1"/>
  <c r="L61" i="1"/>
  <c r="L60" i="1"/>
  <c r="J60" i="1"/>
  <c r="H60" i="1"/>
  <c r="L57" i="1"/>
  <c r="L56" i="1"/>
  <c r="J56" i="1"/>
  <c r="H56" i="1"/>
  <c r="L55" i="1"/>
  <c r="J55" i="1"/>
  <c r="H55" i="1"/>
  <c r="L54" i="1"/>
  <c r="L53" i="1"/>
  <c r="L51" i="1"/>
  <c r="L50" i="1"/>
  <c r="L49" i="1"/>
  <c r="L47" i="1"/>
  <c r="J47" i="1"/>
  <c r="H47" i="1"/>
  <c r="L46" i="1"/>
  <c r="J46" i="1"/>
  <c r="H46" i="1"/>
  <c r="L45" i="1"/>
  <c r="L44" i="1"/>
  <c r="L42" i="1"/>
  <c r="L40" i="1"/>
  <c r="L39" i="1"/>
  <c r="J39" i="1"/>
  <c r="H39" i="1"/>
  <c r="L38" i="1"/>
  <c r="L37" i="1"/>
  <c r="L35" i="1"/>
  <c r="L34" i="1"/>
  <c r="L32" i="1"/>
  <c r="J32" i="1"/>
  <c r="H32" i="1"/>
  <c r="L31" i="1"/>
  <c r="L30" i="1"/>
  <c r="H27" i="1"/>
  <c r="H26" i="1"/>
  <c r="H25" i="1"/>
  <c r="L20" i="1"/>
  <c r="L19" i="1"/>
  <c r="L18" i="1"/>
  <c r="L17" i="1"/>
  <c r="L16" i="1"/>
  <c r="J16" i="1"/>
  <c r="H16" i="1"/>
  <c r="L13" i="1"/>
  <c r="J13" i="1"/>
  <c r="H13" i="1"/>
  <c r="J10" i="1"/>
  <c r="L10" i="1" s="1"/>
  <c r="H10" i="1"/>
  <c r="L7" i="1"/>
  <c r="L6" i="1"/>
  <c r="L5" i="1"/>
  <c r="J26" i="1" l="1"/>
  <c r="J27" i="1" l="1"/>
  <c r="L26" i="1"/>
  <c r="J127" i="1" l="1"/>
  <c r="L27" i="1"/>
  <c r="J128" i="1" l="1"/>
  <c r="L128" i="1" s="1"/>
  <c r="L127" i="1"/>
</calcChain>
</file>

<file path=xl/sharedStrings.xml><?xml version="1.0" encoding="utf-8"?>
<sst xmlns="http://schemas.openxmlformats.org/spreadsheetml/2006/main" count="129" uniqueCount="123">
  <si>
    <t>Jul '23 - Jun 24</t>
  </si>
  <si>
    <t>Budget</t>
  </si>
  <si>
    <t>Ordinary Income/Expense</t>
  </si>
  <si>
    <t>Income</t>
  </si>
  <si>
    <t>Beginning Fund Balance</t>
  </si>
  <si>
    <t>Digital 395 Contract</t>
  </si>
  <si>
    <t>First Responder</t>
  </si>
  <si>
    <t>Grant Funding</t>
  </si>
  <si>
    <t>CA Fire Foundation</t>
  </si>
  <si>
    <t>Total Grant Funding</t>
  </si>
  <si>
    <t>Interest</t>
  </si>
  <si>
    <t>300</t>
  </si>
  <si>
    <t>Total Interest</t>
  </si>
  <si>
    <t>Land Use</t>
  </si>
  <si>
    <t>Liberty Utilities</t>
  </si>
  <si>
    <t>Total Land Use</t>
  </si>
  <si>
    <t>Lincoln Management Contract</t>
  </si>
  <si>
    <t>Medic - 1 Contract</t>
  </si>
  <si>
    <t>Mono Broadband Lease</t>
  </si>
  <si>
    <t>Property Tax</t>
  </si>
  <si>
    <t>Revenue, Other</t>
  </si>
  <si>
    <t>Transfers</t>
  </si>
  <si>
    <t>New Engine Savings</t>
  </si>
  <si>
    <t>Wildland Fund</t>
  </si>
  <si>
    <t>Total Transfers</t>
  </si>
  <si>
    <t>Total Income</t>
  </si>
  <si>
    <t>Gross Profit</t>
  </si>
  <si>
    <t>Expense</t>
  </si>
  <si>
    <t>District Expense</t>
  </si>
  <si>
    <t>Legal Councel</t>
  </si>
  <si>
    <t>Total District Expense</t>
  </si>
  <si>
    <t>Equipment Maintenance</t>
  </si>
  <si>
    <t>Airpack Comp Testing &amp; Maintena</t>
  </si>
  <si>
    <t>Communication</t>
  </si>
  <si>
    <t>Fire Rescue Tools</t>
  </si>
  <si>
    <t>Testing</t>
  </si>
  <si>
    <t>Fire Rescue Tools - Other</t>
  </si>
  <si>
    <t>Total Fire Rescue Tools</t>
  </si>
  <si>
    <t>Fuel</t>
  </si>
  <si>
    <t>Shop Tools</t>
  </si>
  <si>
    <t>Stations</t>
  </si>
  <si>
    <t>Vehicle &amp; Pump Maintenance</t>
  </si>
  <si>
    <t>Pump Tests</t>
  </si>
  <si>
    <t>Vehicle &amp; Pump Maintenance - Other</t>
  </si>
  <si>
    <t>Total Vehicle &amp; Pump Maintenance</t>
  </si>
  <si>
    <t>Total Equipment Maintenance</t>
  </si>
  <si>
    <t>Equipment Purchase</t>
  </si>
  <si>
    <t>Communications</t>
  </si>
  <si>
    <t>Fire &amp; Rescue Tools</t>
  </si>
  <si>
    <t>Other &amp; Medical Equipment</t>
  </si>
  <si>
    <t>Personal Equipment</t>
  </si>
  <si>
    <t>Station Uniforms</t>
  </si>
  <si>
    <t>Personal Equipment - Other</t>
  </si>
  <si>
    <t>Total Personal Equipment</t>
  </si>
  <si>
    <t>Total Equipment Purchase</t>
  </si>
  <si>
    <t>Fire Prevention</t>
  </si>
  <si>
    <t>Grant Fund</t>
  </si>
  <si>
    <t>Total Grant Fund</t>
  </si>
  <si>
    <t>Grant Writing</t>
  </si>
  <si>
    <t>Insurance</t>
  </si>
  <si>
    <t>PL-PD</t>
  </si>
  <si>
    <t>Workmen's Comp</t>
  </si>
  <si>
    <t>Membership Fee</t>
  </si>
  <si>
    <t>Workmen's Comp - Other</t>
  </si>
  <si>
    <t>Total Workmen's Comp</t>
  </si>
  <si>
    <t>Total Insurance</t>
  </si>
  <si>
    <t>Loans</t>
  </si>
  <si>
    <t>Apparatus wld - 3750</t>
  </si>
  <si>
    <t>Total Loans</t>
  </si>
  <si>
    <t>Office Administration</t>
  </si>
  <si>
    <t>Audit Fee</t>
  </si>
  <si>
    <t>Commissioners Allowance</t>
  </si>
  <si>
    <t>Office Supplies</t>
  </si>
  <si>
    <t>Reporting System</t>
  </si>
  <si>
    <t>Tax Administration Fee</t>
  </si>
  <si>
    <t>Tech Support</t>
  </si>
  <si>
    <t>Website</t>
  </si>
  <si>
    <t>Total Office Administration</t>
  </si>
  <si>
    <t>Out of District Fires</t>
  </si>
  <si>
    <t>Total Out of District Fires</t>
  </si>
  <si>
    <t>Payroll Expenses</t>
  </si>
  <si>
    <t>Admin Secertary</t>
  </si>
  <si>
    <t>Asst Fire Chief</t>
  </si>
  <si>
    <t>District Secretary</t>
  </si>
  <si>
    <t>Fire Chief</t>
  </si>
  <si>
    <t>Maintenance</t>
  </si>
  <si>
    <t>Trainings &amp; Alarm Incentives</t>
  </si>
  <si>
    <t>Payroll Expenses - Other</t>
  </si>
  <si>
    <t>Total Payroll Expenses</t>
  </si>
  <si>
    <t>Postage</t>
  </si>
  <si>
    <t>Reconciliation Discrepancies</t>
  </si>
  <si>
    <t>Training &amp; Retention</t>
  </si>
  <si>
    <t>Licenses &amp; Certs</t>
  </si>
  <si>
    <t>Memberships</t>
  </si>
  <si>
    <t>Physicals</t>
  </si>
  <si>
    <t>Training &amp; Travel</t>
  </si>
  <si>
    <t>Trainings &amp; Alarms Incentives</t>
  </si>
  <si>
    <t>Air Ambulance Insurance</t>
  </si>
  <si>
    <t>Business Meeting Dinners</t>
  </si>
  <si>
    <t>Xmas</t>
  </si>
  <si>
    <t>Trainings &amp; Alarms Incentives - Other</t>
  </si>
  <si>
    <t>Total Trainings &amp; Alarms Incentives</t>
  </si>
  <si>
    <t>Total Training &amp; Retention</t>
  </si>
  <si>
    <t>Utilities</t>
  </si>
  <si>
    <t>Electricity</t>
  </si>
  <si>
    <t>Sta #1</t>
  </si>
  <si>
    <t>Sta #2</t>
  </si>
  <si>
    <t>Sta #3</t>
  </si>
  <si>
    <t>Electricity - Other</t>
  </si>
  <si>
    <t>Total Electricity</t>
  </si>
  <si>
    <t>Landline/ Fax/Wirleless</t>
  </si>
  <si>
    <t>Propane</t>
  </si>
  <si>
    <t>Propane - Other</t>
  </si>
  <si>
    <t>Total Propane</t>
  </si>
  <si>
    <t>Trash</t>
  </si>
  <si>
    <t>Total Utilities</t>
  </si>
  <si>
    <t>Vehicle Savings</t>
  </si>
  <si>
    <t>3750 Pmt</t>
  </si>
  <si>
    <t>Total Vehicle Savings</t>
  </si>
  <si>
    <t>Total Expense</t>
  </si>
  <si>
    <t>Net Ordinary Income</t>
  </si>
  <si>
    <t>Net Income</t>
  </si>
  <si>
    <t>$ Over/Under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</si>
</sst>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39" fontId="2" fillId="0" borderId="0" xfId="0" applyNumberFormat="1" applyFont="1"/>
    <xf numFmtId="4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5" xfId="0" applyNumberFormat="1" applyFont="1" applyBorder="1"/>
    <xf numFmtId="39" fontId="2" fillId="0" borderId="4" xfId="0" applyNumberFormat="1" applyFont="1" applyBorder="1"/>
    <xf numFmtId="39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  <xf numFmtId="39" fontId="6" fillId="0" borderId="0" xfId="0" applyNumberFormat="1" applyFont="1"/>
    <xf numFmtId="39" fontId="6" fillId="0" borderId="4" xfId="0" applyNumberFormat="1" applyFont="1" applyBorder="1"/>
    <xf numFmtId="39" fontId="6" fillId="0" borderId="5" xfId="0" applyNumberFormat="1" applyFont="1" applyBorder="1"/>
    <xf numFmtId="39" fontId="7" fillId="0" borderId="6" xfId="0" applyNumberFormat="1" applyFont="1" applyBorder="1"/>
  </cellXfs>
  <cellStyles count="2">
    <cellStyle name="Normal" xfId="0" builtinId="0"/>
    <cellStyle name="Normal 2" xfId="1" xr:uid="{961C970F-EC0A-45DE-80B6-959FCC587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927100</xdr:colOff>
      <xdr:row>30</xdr:row>
      <xdr:rowOff>63500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E754FCF-A612-4766-86D3-7317B8531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98450" cy="639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E44FFC3-E3ED-DB36-10D1-FB1C0343D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101600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FC3D5BA-CBAD-CC66-804D-FD408C836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1634-BAA6-4371-9BA6-9887447B14D2}">
  <dimension ref="B1:C40"/>
  <sheetViews>
    <sheetView showGridLines="0" zoomScale="84" zoomScaleNormal="84" workbookViewId="0"/>
  </sheetViews>
  <sheetFormatPr defaultColWidth="8.81640625" defaultRowHeight="14.5" x14ac:dyDescent="0.35"/>
  <cols>
    <col min="1" max="1" width="3" style="18" customWidth="1"/>
    <col min="2" max="2" width="4.1796875" style="18" customWidth="1"/>
    <col min="3" max="3" width="54" style="18" customWidth="1"/>
    <col min="4" max="4" width="3.7265625" style="18" customWidth="1"/>
    <col min="5" max="5" width="90.26953125" style="18" customWidth="1"/>
    <col min="6" max="7" width="8.81640625" style="18"/>
    <col min="8" max="8" width="15.453125" style="18" customWidth="1"/>
    <col min="9" max="9" width="5.1796875" style="18" customWidth="1"/>
    <col min="10" max="11" width="8.81640625" style="18"/>
    <col min="12" max="12" width="3" style="18" customWidth="1"/>
    <col min="13" max="15" width="8.81640625" style="18"/>
    <col min="16" max="16" width="7" style="18" customWidth="1"/>
    <col min="17" max="256" width="8.81640625" style="18"/>
    <col min="257" max="257" width="3" style="18" customWidth="1"/>
    <col min="258" max="258" width="4.1796875" style="18" customWidth="1"/>
    <col min="259" max="259" width="54" style="18" customWidth="1"/>
    <col min="260" max="260" width="3.7265625" style="18" customWidth="1"/>
    <col min="261" max="261" width="90.26953125" style="18" customWidth="1"/>
    <col min="262" max="263" width="8.81640625" style="18"/>
    <col min="264" max="264" width="15.453125" style="18" customWidth="1"/>
    <col min="265" max="265" width="5.1796875" style="18" customWidth="1"/>
    <col min="266" max="267" width="8.81640625" style="18"/>
    <col min="268" max="268" width="3" style="18" customWidth="1"/>
    <col min="269" max="271" width="8.81640625" style="18"/>
    <col min="272" max="272" width="7" style="18" customWidth="1"/>
    <col min="273" max="512" width="8.81640625" style="18"/>
    <col min="513" max="513" width="3" style="18" customWidth="1"/>
    <col min="514" max="514" width="4.1796875" style="18" customWidth="1"/>
    <col min="515" max="515" width="54" style="18" customWidth="1"/>
    <col min="516" max="516" width="3.7265625" style="18" customWidth="1"/>
    <col min="517" max="517" width="90.26953125" style="18" customWidth="1"/>
    <col min="518" max="519" width="8.81640625" style="18"/>
    <col min="520" max="520" width="15.453125" style="18" customWidth="1"/>
    <col min="521" max="521" width="5.1796875" style="18" customWidth="1"/>
    <col min="522" max="523" width="8.81640625" style="18"/>
    <col min="524" max="524" width="3" style="18" customWidth="1"/>
    <col min="525" max="527" width="8.81640625" style="18"/>
    <col min="528" max="528" width="7" style="18" customWidth="1"/>
    <col min="529" max="768" width="8.81640625" style="18"/>
    <col min="769" max="769" width="3" style="18" customWidth="1"/>
    <col min="770" max="770" width="4.1796875" style="18" customWidth="1"/>
    <col min="771" max="771" width="54" style="18" customWidth="1"/>
    <col min="772" max="772" width="3.7265625" style="18" customWidth="1"/>
    <col min="773" max="773" width="90.26953125" style="18" customWidth="1"/>
    <col min="774" max="775" width="8.81640625" style="18"/>
    <col min="776" max="776" width="15.453125" style="18" customWidth="1"/>
    <col min="777" max="777" width="5.1796875" style="18" customWidth="1"/>
    <col min="778" max="779" width="8.81640625" style="18"/>
    <col min="780" max="780" width="3" style="18" customWidth="1"/>
    <col min="781" max="783" width="8.81640625" style="18"/>
    <col min="784" max="784" width="7" style="18" customWidth="1"/>
    <col min="785" max="1024" width="8.81640625" style="18"/>
    <col min="1025" max="1025" width="3" style="18" customWidth="1"/>
    <col min="1026" max="1026" width="4.1796875" style="18" customWidth="1"/>
    <col min="1027" max="1027" width="54" style="18" customWidth="1"/>
    <col min="1028" max="1028" width="3.7265625" style="18" customWidth="1"/>
    <col min="1029" max="1029" width="90.26953125" style="18" customWidth="1"/>
    <col min="1030" max="1031" width="8.81640625" style="18"/>
    <col min="1032" max="1032" width="15.453125" style="18" customWidth="1"/>
    <col min="1033" max="1033" width="5.1796875" style="18" customWidth="1"/>
    <col min="1034" max="1035" width="8.81640625" style="18"/>
    <col min="1036" max="1036" width="3" style="18" customWidth="1"/>
    <col min="1037" max="1039" width="8.81640625" style="18"/>
    <col min="1040" max="1040" width="7" style="18" customWidth="1"/>
    <col min="1041" max="1280" width="8.81640625" style="18"/>
    <col min="1281" max="1281" width="3" style="18" customWidth="1"/>
    <col min="1282" max="1282" width="4.1796875" style="18" customWidth="1"/>
    <col min="1283" max="1283" width="54" style="18" customWidth="1"/>
    <col min="1284" max="1284" width="3.7265625" style="18" customWidth="1"/>
    <col min="1285" max="1285" width="90.26953125" style="18" customWidth="1"/>
    <col min="1286" max="1287" width="8.81640625" style="18"/>
    <col min="1288" max="1288" width="15.453125" style="18" customWidth="1"/>
    <col min="1289" max="1289" width="5.1796875" style="18" customWidth="1"/>
    <col min="1290" max="1291" width="8.81640625" style="18"/>
    <col min="1292" max="1292" width="3" style="18" customWidth="1"/>
    <col min="1293" max="1295" width="8.81640625" style="18"/>
    <col min="1296" max="1296" width="7" style="18" customWidth="1"/>
    <col min="1297" max="1536" width="8.81640625" style="18"/>
    <col min="1537" max="1537" width="3" style="18" customWidth="1"/>
    <col min="1538" max="1538" width="4.1796875" style="18" customWidth="1"/>
    <col min="1539" max="1539" width="54" style="18" customWidth="1"/>
    <col min="1540" max="1540" width="3.7265625" style="18" customWidth="1"/>
    <col min="1541" max="1541" width="90.26953125" style="18" customWidth="1"/>
    <col min="1542" max="1543" width="8.81640625" style="18"/>
    <col min="1544" max="1544" width="15.453125" style="18" customWidth="1"/>
    <col min="1545" max="1545" width="5.1796875" style="18" customWidth="1"/>
    <col min="1546" max="1547" width="8.81640625" style="18"/>
    <col min="1548" max="1548" width="3" style="18" customWidth="1"/>
    <col min="1549" max="1551" width="8.81640625" style="18"/>
    <col min="1552" max="1552" width="7" style="18" customWidth="1"/>
    <col min="1553" max="1792" width="8.81640625" style="18"/>
    <col min="1793" max="1793" width="3" style="18" customWidth="1"/>
    <col min="1794" max="1794" width="4.1796875" style="18" customWidth="1"/>
    <col min="1795" max="1795" width="54" style="18" customWidth="1"/>
    <col min="1796" max="1796" width="3.7265625" style="18" customWidth="1"/>
    <col min="1797" max="1797" width="90.26953125" style="18" customWidth="1"/>
    <col min="1798" max="1799" width="8.81640625" style="18"/>
    <col min="1800" max="1800" width="15.453125" style="18" customWidth="1"/>
    <col min="1801" max="1801" width="5.1796875" style="18" customWidth="1"/>
    <col min="1802" max="1803" width="8.81640625" style="18"/>
    <col min="1804" max="1804" width="3" style="18" customWidth="1"/>
    <col min="1805" max="1807" width="8.81640625" style="18"/>
    <col min="1808" max="1808" width="7" style="18" customWidth="1"/>
    <col min="1809" max="2048" width="8.81640625" style="18"/>
    <col min="2049" max="2049" width="3" style="18" customWidth="1"/>
    <col min="2050" max="2050" width="4.1796875" style="18" customWidth="1"/>
    <col min="2051" max="2051" width="54" style="18" customWidth="1"/>
    <col min="2052" max="2052" width="3.7265625" style="18" customWidth="1"/>
    <col min="2053" max="2053" width="90.26953125" style="18" customWidth="1"/>
    <col min="2054" max="2055" width="8.81640625" style="18"/>
    <col min="2056" max="2056" width="15.453125" style="18" customWidth="1"/>
    <col min="2057" max="2057" width="5.1796875" style="18" customWidth="1"/>
    <col min="2058" max="2059" width="8.81640625" style="18"/>
    <col min="2060" max="2060" width="3" style="18" customWidth="1"/>
    <col min="2061" max="2063" width="8.81640625" style="18"/>
    <col min="2064" max="2064" width="7" style="18" customWidth="1"/>
    <col min="2065" max="2304" width="8.81640625" style="18"/>
    <col min="2305" max="2305" width="3" style="18" customWidth="1"/>
    <col min="2306" max="2306" width="4.1796875" style="18" customWidth="1"/>
    <col min="2307" max="2307" width="54" style="18" customWidth="1"/>
    <col min="2308" max="2308" width="3.7265625" style="18" customWidth="1"/>
    <col min="2309" max="2309" width="90.26953125" style="18" customWidth="1"/>
    <col min="2310" max="2311" width="8.81640625" style="18"/>
    <col min="2312" max="2312" width="15.453125" style="18" customWidth="1"/>
    <col min="2313" max="2313" width="5.1796875" style="18" customWidth="1"/>
    <col min="2314" max="2315" width="8.81640625" style="18"/>
    <col min="2316" max="2316" width="3" style="18" customWidth="1"/>
    <col min="2317" max="2319" width="8.81640625" style="18"/>
    <col min="2320" max="2320" width="7" style="18" customWidth="1"/>
    <col min="2321" max="2560" width="8.81640625" style="18"/>
    <col min="2561" max="2561" width="3" style="18" customWidth="1"/>
    <col min="2562" max="2562" width="4.1796875" style="18" customWidth="1"/>
    <col min="2563" max="2563" width="54" style="18" customWidth="1"/>
    <col min="2564" max="2564" width="3.7265625" style="18" customWidth="1"/>
    <col min="2565" max="2565" width="90.26953125" style="18" customWidth="1"/>
    <col min="2566" max="2567" width="8.81640625" style="18"/>
    <col min="2568" max="2568" width="15.453125" style="18" customWidth="1"/>
    <col min="2569" max="2569" width="5.1796875" style="18" customWidth="1"/>
    <col min="2570" max="2571" width="8.81640625" style="18"/>
    <col min="2572" max="2572" width="3" style="18" customWidth="1"/>
    <col min="2573" max="2575" width="8.81640625" style="18"/>
    <col min="2576" max="2576" width="7" style="18" customWidth="1"/>
    <col min="2577" max="2816" width="8.81640625" style="18"/>
    <col min="2817" max="2817" width="3" style="18" customWidth="1"/>
    <col min="2818" max="2818" width="4.1796875" style="18" customWidth="1"/>
    <col min="2819" max="2819" width="54" style="18" customWidth="1"/>
    <col min="2820" max="2820" width="3.7265625" style="18" customWidth="1"/>
    <col min="2821" max="2821" width="90.26953125" style="18" customWidth="1"/>
    <col min="2822" max="2823" width="8.81640625" style="18"/>
    <col min="2824" max="2824" width="15.453125" style="18" customWidth="1"/>
    <col min="2825" max="2825" width="5.1796875" style="18" customWidth="1"/>
    <col min="2826" max="2827" width="8.81640625" style="18"/>
    <col min="2828" max="2828" width="3" style="18" customWidth="1"/>
    <col min="2829" max="2831" width="8.81640625" style="18"/>
    <col min="2832" max="2832" width="7" style="18" customWidth="1"/>
    <col min="2833" max="3072" width="8.81640625" style="18"/>
    <col min="3073" max="3073" width="3" style="18" customWidth="1"/>
    <col min="3074" max="3074" width="4.1796875" style="18" customWidth="1"/>
    <col min="3075" max="3075" width="54" style="18" customWidth="1"/>
    <col min="3076" max="3076" width="3.7265625" style="18" customWidth="1"/>
    <col min="3077" max="3077" width="90.26953125" style="18" customWidth="1"/>
    <col min="3078" max="3079" width="8.81640625" style="18"/>
    <col min="3080" max="3080" width="15.453125" style="18" customWidth="1"/>
    <col min="3081" max="3081" width="5.1796875" style="18" customWidth="1"/>
    <col min="3082" max="3083" width="8.81640625" style="18"/>
    <col min="3084" max="3084" width="3" style="18" customWidth="1"/>
    <col min="3085" max="3087" width="8.81640625" style="18"/>
    <col min="3088" max="3088" width="7" style="18" customWidth="1"/>
    <col min="3089" max="3328" width="8.81640625" style="18"/>
    <col min="3329" max="3329" width="3" style="18" customWidth="1"/>
    <col min="3330" max="3330" width="4.1796875" style="18" customWidth="1"/>
    <col min="3331" max="3331" width="54" style="18" customWidth="1"/>
    <col min="3332" max="3332" width="3.7265625" style="18" customWidth="1"/>
    <col min="3333" max="3333" width="90.26953125" style="18" customWidth="1"/>
    <col min="3334" max="3335" width="8.81640625" style="18"/>
    <col min="3336" max="3336" width="15.453125" style="18" customWidth="1"/>
    <col min="3337" max="3337" width="5.1796875" style="18" customWidth="1"/>
    <col min="3338" max="3339" width="8.81640625" style="18"/>
    <col min="3340" max="3340" width="3" style="18" customWidth="1"/>
    <col min="3341" max="3343" width="8.81640625" style="18"/>
    <col min="3344" max="3344" width="7" style="18" customWidth="1"/>
    <col min="3345" max="3584" width="8.81640625" style="18"/>
    <col min="3585" max="3585" width="3" style="18" customWidth="1"/>
    <col min="3586" max="3586" width="4.1796875" style="18" customWidth="1"/>
    <col min="3587" max="3587" width="54" style="18" customWidth="1"/>
    <col min="3588" max="3588" width="3.7265625" style="18" customWidth="1"/>
    <col min="3589" max="3589" width="90.26953125" style="18" customWidth="1"/>
    <col min="3590" max="3591" width="8.81640625" style="18"/>
    <col min="3592" max="3592" width="15.453125" style="18" customWidth="1"/>
    <col min="3593" max="3593" width="5.1796875" style="18" customWidth="1"/>
    <col min="3594" max="3595" width="8.81640625" style="18"/>
    <col min="3596" max="3596" width="3" style="18" customWidth="1"/>
    <col min="3597" max="3599" width="8.81640625" style="18"/>
    <col min="3600" max="3600" width="7" style="18" customWidth="1"/>
    <col min="3601" max="3840" width="8.81640625" style="18"/>
    <col min="3841" max="3841" width="3" style="18" customWidth="1"/>
    <col min="3842" max="3842" width="4.1796875" style="18" customWidth="1"/>
    <col min="3843" max="3843" width="54" style="18" customWidth="1"/>
    <col min="3844" max="3844" width="3.7265625" style="18" customWidth="1"/>
    <col min="3845" max="3845" width="90.26953125" style="18" customWidth="1"/>
    <col min="3846" max="3847" width="8.81640625" style="18"/>
    <col min="3848" max="3848" width="15.453125" style="18" customWidth="1"/>
    <col min="3849" max="3849" width="5.1796875" style="18" customWidth="1"/>
    <col min="3850" max="3851" width="8.81640625" style="18"/>
    <col min="3852" max="3852" width="3" style="18" customWidth="1"/>
    <col min="3853" max="3855" width="8.81640625" style="18"/>
    <col min="3856" max="3856" width="7" style="18" customWidth="1"/>
    <col min="3857" max="4096" width="8.81640625" style="18"/>
    <col min="4097" max="4097" width="3" style="18" customWidth="1"/>
    <col min="4098" max="4098" width="4.1796875" style="18" customWidth="1"/>
    <col min="4099" max="4099" width="54" style="18" customWidth="1"/>
    <col min="4100" max="4100" width="3.7265625" style="18" customWidth="1"/>
    <col min="4101" max="4101" width="90.26953125" style="18" customWidth="1"/>
    <col min="4102" max="4103" width="8.81640625" style="18"/>
    <col min="4104" max="4104" width="15.453125" style="18" customWidth="1"/>
    <col min="4105" max="4105" width="5.1796875" style="18" customWidth="1"/>
    <col min="4106" max="4107" width="8.81640625" style="18"/>
    <col min="4108" max="4108" width="3" style="18" customWidth="1"/>
    <col min="4109" max="4111" width="8.81640625" style="18"/>
    <col min="4112" max="4112" width="7" style="18" customWidth="1"/>
    <col min="4113" max="4352" width="8.81640625" style="18"/>
    <col min="4353" max="4353" width="3" style="18" customWidth="1"/>
    <col min="4354" max="4354" width="4.1796875" style="18" customWidth="1"/>
    <col min="4355" max="4355" width="54" style="18" customWidth="1"/>
    <col min="4356" max="4356" width="3.7265625" style="18" customWidth="1"/>
    <col min="4357" max="4357" width="90.26953125" style="18" customWidth="1"/>
    <col min="4358" max="4359" width="8.81640625" style="18"/>
    <col min="4360" max="4360" width="15.453125" style="18" customWidth="1"/>
    <col min="4361" max="4361" width="5.1796875" style="18" customWidth="1"/>
    <col min="4362" max="4363" width="8.81640625" style="18"/>
    <col min="4364" max="4364" width="3" style="18" customWidth="1"/>
    <col min="4365" max="4367" width="8.81640625" style="18"/>
    <col min="4368" max="4368" width="7" style="18" customWidth="1"/>
    <col min="4369" max="4608" width="8.81640625" style="18"/>
    <col min="4609" max="4609" width="3" style="18" customWidth="1"/>
    <col min="4610" max="4610" width="4.1796875" style="18" customWidth="1"/>
    <col min="4611" max="4611" width="54" style="18" customWidth="1"/>
    <col min="4612" max="4612" width="3.7265625" style="18" customWidth="1"/>
    <col min="4613" max="4613" width="90.26953125" style="18" customWidth="1"/>
    <col min="4614" max="4615" width="8.81640625" style="18"/>
    <col min="4616" max="4616" width="15.453125" style="18" customWidth="1"/>
    <col min="4617" max="4617" width="5.1796875" style="18" customWidth="1"/>
    <col min="4618" max="4619" width="8.81640625" style="18"/>
    <col min="4620" max="4620" width="3" style="18" customWidth="1"/>
    <col min="4621" max="4623" width="8.81640625" style="18"/>
    <col min="4624" max="4624" width="7" style="18" customWidth="1"/>
    <col min="4625" max="4864" width="8.81640625" style="18"/>
    <col min="4865" max="4865" width="3" style="18" customWidth="1"/>
    <col min="4866" max="4866" width="4.1796875" style="18" customWidth="1"/>
    <col min="4867" max="4867" width="54" style="18" customWidth="1"/>
    <col min="4868" max="4868" width="3.7265625" style="18" customWidth="1"/>
    <col min="4869" max="4869" width="90.26953125" style="18" customWidth="1"/>
    <col min="4870" max="4871" width="8.81640625" style="18"/>
    <col min="4872" max="4872" width="15.453125" style="18" customWidth="1"/>
    <col min="4873" max="4873" width="5.1796875" style="18" customWidth="1"/>
    <col min="4874" max="4875" width="8.81640625" style="18"/>
    <col min="4876" max="4876" width="3" style="18" customWidth="1"/>
    <col min="4877" max="4879" width="8.81640625" style="18"/>
    <col min="4880" max="4880" width="7" style="18" customWidth="1"/>
    <col min="4881" max="5120" width="8.81640625" style="18"/>
    <col min="5121" max="5121" width="3" style="18" customWidth="1"/>
    <col min="5122" max="5122" width="4.1796875" style="18" customWidth="1"/>
    <col min="5123" max="5123" width="54" style="18" customWidth="1"/>
    <col min="5124" max="5124" width="3.7265625" style="18" customWidth="1"/>
    <col min="5125" max="5125" width="90.26953125" style="18" customWidth="1"/>
    <col min="5126" max="5127" width="8.81640625" style="18"/>
    <col min="5128" max="5128" width="15.453125" style="18" customWidth="1"/>
    <col min="5129" max="5129" width="5.1796875" style="18" customWidth="1"/>
    <col min="5130" max="5131" width="8.81640625" style="18"/>
    <col min="5132" max="5132" width="3" style="18" customWidth="1"/>
    <col min="5133" max="5135" width="8.81640625" style="18"/>
    <col min="5136" max="5136" width="7" style="18" customWidth="1"/>
    <col min="5137" max="5376" width="8.81640625" style="18"/>
    <col min="5377" max="5377" width="3" style="18" customWidth="1"/>
    <col min="5378" max="5378" width="4.1796875" style="18" customWidth="1"/>
    <col min="5379" max="5379" width="54" style="18" customWidth="1"/>
    <col min="5380" max="5380" width="3.7265625" style="18" customWidth="1"/>
    <col min="5381" max="5381" width="90.26953125" style="18" customWidth="1"/>
    <col min="5382" max="5383" width="8.81640625" style="18"/>
    <col min="5384" max="5384" width="15.453125" style="18" customWidth="1"/>
    <col min="5385" max="5385" width="5.1796875" style="18" customWidth="1"/>
    <col min="5386" max="5387" width="8.81640625" style="18"/>
    <col min="5388" max="5388" width="3" style="18" customWidth="1"/>
    <col min="5389" max="5391" width="8.81640625" style="18"/>
    <col min="5392" max="5392" width="7" style="18" customWidth="1"/>
    <col min="5393" max="5632" width="8.81640625" style="18"/>
    <col min="5633" max="5633" width="3" style="18" customWidth="1"/>
    <col min="5634" max="5634" width="4.1796875" style="18" customWidth="1"/>
    <col min="5635" max="5635" width="54" style="18" customWidth="1"/>
    <col min="5636" max="5636" width="3.7265625" style="18" customWidth="1"/>
    <col min="5637" max="5637" width="90.26953125" style="18" customWidth="1"/>
    <col min="5638" max="5639" width="8.81640625" style="18"/>
    <col min="5640" max="5640" width="15.453125" style="18" customWidth="1"/>
    <col min="5641" max="5641" width="5.1796875" style="18" customWidth="1"/>
    <col min="5642" max="5643" width="8.81640625" style="18"/>
    <col min="5644" max="5644" width="3" style="18" customWidth="1"/>
    <col min="5645" max="5647" width="8.81640625" style="18"/>
    <col min="5648" max="5648" width="7" style="18" customWidth="1"/>
    <col min="5649" max="5888" width="8.81640625" style="18"/>
    <col min="5889" max="5889" width="3" style="18" customWidth="1"/>
    <col min="5890" max="5890" width="4.1796875" style="18" customWidth="1"/>
    <col min="5891" max="5891" width="54" style="18" customWidth="1"/>
    <col min="5892" max="5892" width="3.7265625" style="18" customWidth="1"/>
    <col min="5893" max="5893" width="90.26953125" style="18" customWidth="1"/>
    <col min="5894" max="5895" width="8.81640625" style="18"/>
    <col min="5896" max="5896" width="15.453125" style="18" customWidth="1"/>
    <col min="5897" max="5897" width="5.1796875" style="18" customWidth="1"/>
    <col min="5898" max="5899" width="8.81640625" style="18"/>
    <col min="5900" max="5900" width="3" style="18" customWidth="1"/>
    <col min="5901" max="5903" width="8.81640625" style="18"/>
    <col min="5904" max="5904" width="7" style="18" customWidth="1"/>
    <col min="5905" max="6144" width="8.81640625" style="18"/>
    <col min="6145" max="6145" width="3" style="18" customWidth="1"/>
    <col min="6146" max="6146" width="4.1796875" style="18" customWidth="1"/>
    <col min="6147" max="6147" width="54" style="18" customWidth="1"/>
    <col min="6148" max="6148" width="3.7265625" style="18" customWidth="1"/>
    <col min="6149" max="6149" width="90.26953125" style="18" customWidth="1"/>
    <col min="6150" max="6151" width="8.81640625" style="18"/>
    <col min="6152" max="6152" width="15.453125" style="18" customWidth="1"/>
    <col min="6153" max="6153" width="5.1796875" style="18" customWidth="1"/>
    <col min="6154" max="6155" width="8.81640625" style="18"/>
    <col min="6156" max="6156" width="3" style="18" customWidth="1"/>
    <col min="6157" max="6159" width="8.81640625" style="18"/>
    <col min="6160" max="6160" width="7" style="18" customWidth="1"/>
    <col min="6161" max="6400" width="8.81640625" style="18"/>
    <col min="6401" max="6401" width="3" style="18" customWidth="1"/>
    <col min="6402" max="6402" width="4.1796875" style="18" customWidth="1"/>
    <col min="6403" max="6403" width="54" style="18" customWidth="1"/>
    <col min="6404" max="6404" width="3.7265625" style="18" customWidth="1"/>
    <col min="6405" max="6405" width="90.26953125" style="18" customWidth="1"/>
    <col min="6406" max="6407" width="8.81640625" style="18"/>
    <col min="6408" max="6408" width="15.453125" style="18" customWidth="1"/>
    <col min="6409" max="6409" width="5.1796875" style="18" customWidth="1"/>
    <col min="6410" max="6411" width="8.81640625" style="18"/>
    <col min="6412" max="6412" width="3" style="18" customWidth="1"/>
    <col min="6413" max="6415" width="8.81640625" style="18"/>
    <col min="6416" max="6416" width="7" style="18" customWidth="1"/>
    <col min="6417" max="6656" width="8.81640625" style="18"/>
    <col min="6657" max="6657" width="3" style="18" customWidth="1"/>
    <col min="6658" max="6658" width="4.1796875" style="18" customWidth="1"/>
    <col min="6659" max="6659" width="54" style="18" customWidth="1"/>
    <col min="6660" max="6660" width="3.7265625" style="18" customWidth="1"/>
    <col min="6661" max="6661" width="90.26953125" style="18" customWidth="1"/>
    <col min="6662" max="6663" width="8.81640625" style="18"/>
    <col min="6664" max="6664" width="15.453125" style="18" customWidth="1"/>
    <col min="6665" max="6665" width="5.1796875" style="18" customWidth="1"/>
    <col min="6666" max="6667" width="8.81640625" style="18"/>
    <col min="6668" max="6668" width="3" style="18" customWidth="1"/>
    <col min="6669" max="6671" width="8.81640625" style="18"/>
    <col min="6672" max="6672" width="7" style="18" customWidth="1"/>
    <col min="6673" max="6912" width="8.81640625" style="18"/>
    <col min="6913" max="6913" width="3" style="18" customWidth="1"/>
    <col min="6914" max="6914" width="4.1796875" style="18" customWidth="1"/>
    <col min="6915" max="6915" width="54" style="18" customWidth="1"/>
    <col min="6916" max="6916" width="3.7265625" style="18" customWidth="1"/>
    <col min="6917" max="6917" width="90.26953125" style="18" customWidth="1"/>
    <col min="6918" max="6919" width="8.81640625" style="18"/>
    <col min="6920" max="6920" width="15.453125" style="18" customWidth="1"/>
    <col min="6921" max="6921" width="5.1796875" style="18" customWidth="1"/>
    <col min="6922" max="6923" width="8.81640625" style="18"/>
    <col min="6924" max="6924" width="3" style="18" customWidth="1"/>
    <col min="6925" max="6927" width="8.81640625" style="18"/>
    <col min="6928" max="6928" width="7" style="18" customWidth="1"/>
    <col min="6929" max="7168" width="8.81640625" style="18"/>
    <col min="7169" max="7169" width="3" style="18" customWidth="1"/>
    <col min="7170" max="7170" width="4.1796875" style="18" customWidth="1"/>
    <col min="7171" max="7171" width="54" style="18" customWidth="1"/>
    <col min="7172" max="7172" width="3.7265625" style="18" customWidth="1"/>
    <col min="7173" max="7173" width="90.26953125" style="18" customWidth="1"/>
    <col min="7174" max="7175" width="8.81640625" style="18"/>
    <col min="7176" max="7176" width="15.453125" style="18" customWidth="1"/>
    <col min="7177" max="7177" width="5.1796875" style="18" customWidth="1"/>
    <col min="7178" max="7179" width="8.81640625" style="18"/>
    <col min="7180" max="7180" width="3" style="18" customWidth="1"/>
    <col min="7181" max="7183" width="8.81640625" style="18"/>
    <col min="7184" max="7184" width="7" style="18" customWidth="1"/>
    <col min="7185" max="7424" width="8.81640625" style="18"/>
    <col min="7425" max="7425" width="3" style="18" customWidth="1"/>
    <col min="7426" max="7426" width="4.1796875" style="18" customWidth="1"/>
    <col min="7427" max="7427" width="54" style="18" customWidth="1"/>
    <col min="7428" max="7428" width="3.7265625" style="18" customWidth="1"/>
    <col min="7429" max="7429" width="90.26953125" style="18" customWidth="1"/>
    <col min="7430" max="7431" width="8.81640625" style="18"/>
    <col min="7432" max="7432" width="15.453125" style="18" customWidth="1"/>
    <col min="7433" max="7433" width="5.1796875" style="18" customWidth="1"/>
    <col min="7434" max="7435" width="8.81640625" style="18"/>
    <col min="7436" max="7436" width="3" style="18" customWidth="1"/>
    <col min="7437" max="7439" width="8.81640625" style="18"/>
    <col min="7440" max="7440" width="7" style="18" customWidth="1"/>
    <col min="7441" max="7680" width="8.81640625" style="18"/>
    <col min="7681" max="7681" width="3" style="18" customWidth="1"/>
    <col min="7682" max="7682" width="4.1796875" style="18" customWidth="1"/>
    <col min="7683" max="7683" width="54" style="18" customWidth="1"/>
    <col min="7684" max="7684" width="3.7265625" style="18" customWidth="1"/>
    <col min="7685" max="7685" width="90.26953125" style="18" customWidth="1"/>
    <col min="7686" max="7687" width="8.81640625" style="18"/>
    <col min="7688" max="7688" width="15.453125" style="18" customWidth="1"/>
    <col min="7689" max="7689" width="5.1796875" style="18" customWidth="1"/>
    <col min="7690" max="7691" width="8.81640625" style="18"/>
    <col min="7692" max="7692" width="3" style="18" customWidth="1"/>
    <col min="7693" max="7695" width="8.81640625" style="18"/>
    <col min="7696" max="7696" width="7" style="18" customWidth="1"/>
    <col min="7697" max="7936" width="8.81640625" style="18"/>
    <col min="7937" max="7937" width="3" style="18" customWidth="1"/>
    <col min="7938" max="7938" width="4.1796875" style="18" customWidth="1"/>
    <col min="7939" max="7939" width="54" style="18" customWidth="1"/>
    <col min="7940" max="7940" width="3.7265625" style="18" customWidth="1"/>
    <col min="7941" max="7941" width="90.26953125" style="18" customWidth="1"/>
    <col min="7942" max="7943" width="8.81640625" style="18"/>
    <col min="7944" max="7944" width="15.453125" style="18" customWidth="1"/>
    <col min="7945" max="7945" width="5.1796875" style="18" customWidth="1"/>
    <col min="7946" max="7947" width="8.81640625" style="18"/>
    <col min="7948" max="7948" width="3" style="18" customWidth="1"/>
    <col min="7949" max="7951" width="8.81640625" style="18"/>
    <col min="7952" max="7952" width="7" style="18" customWidth="1"/>
    <col min="7953" max="8192" width="8.81640625" style="18"/>
    <col min="8193" max="8193" width="3" style="18" customWidth="1"/>
    <col min="8194" max="8194" width="4.1796875" style="18" customWidth="1"/>
    <col min="8195" max="8195" width="54" style="18" customWidth="1"/>
    <col min="8196" max="8196" width="3.7265625" style="18" customWidth="1"/>
    <col min="8197" max="8197" width="90.26953125" style="18" customWidth="1"/>
    <col min="8198" max="8199" width="8.81640625" style="18"/>
    <col min="8200" max="8200" width="15.453125" style="18" customWidth="1"/>
    <col min="8201" max="8201" width="5.1796875" style="18" customWidth="1"/>
    <col min="8202" max="8203" width="8.81640625" style="18"/>
    <col min="8204" max="8204" width="3" style="18" customWidth="1"/>
    <col min="8205" max="8207" width="8.81640625" style="18"/>
    <col min="8208" max="8208" width="7" style="18" customWidth="1"/>
    <col min="8209" max="8448" width="8.81640625" style="18"/>
    <col min="8449" max="8449" width="3" style="18" customWidth="1"/>
    <col min="8450" max="8450" width="4.1796875" style="18" customWidth="1"/>
    <col min="8451" max="8451" width="54" style="18" customWidth="1"/>
    <col min="8452" max="8452" width="3.7265625" style="18" customWidth="1"/>
    <col min="8453" max="8453" width="90.26953125" style="18" customWidth="1"/>
    <col min="8454" max="8455" width="8.81640625" style="18"/>
    <col min="8456" max="8456" width="15.453125" style="18" customWidth="1"/>
    <col min="8457" max="8457" width="5.1796875" style="18" customWidth="1"/>
    <col min="8458" max="8459" width="8.81640625" style="18"/>
    <col min="8460" max="8460" width="3" style="18" customWidth="1"/>
    <col min="8461" max="8463" width="8.81640625" style="18"/>
    <col min="8464" max="8464" width="7" style="18" customWidth="1"/>
    <col min="8465" max="8704" width="8.81640625" style="18"/>
    <col min="8705" max="8705" width="3" style="18" customWidth="1"/>
    <col min="8706" max="8706" width="4.1796875" style="18" customWidth="1"/>
    <col min="8707" max="8707" width="54" style="18" customWidth="1"/>
    <col min="8708" max="8708" width="3.7265625" style="18" customWidth="1"/>
    <col min="8709" max="8709" width="90.26953125" style="18" customWidth="1"/>
    <col min="8710" max="8711" width="8.81640625" style="18"/>
    <col min="8712" max="8712" width="15.453125" style="18" customWidth="1"/>
    <col min="8713" max="8713" width="5.1796875" style="18" customWidth="1"/>
    <col min="8714" max="8715" width="8.81640625" style="18"/>
    <col min="8716" max="8716" width="3" style="18" customWidth="1"/>
    <col min="8717" max="8719" width="8.81640625" style="18"/>
    <col min="8720" max="8720" width="7" style="18" customWidth="1"/>
    <col min="8721" max="8960" width="8.81640625" style="18"/>
    <col min="8961" max="8961" width="3" style="18" customWidth="1"/>
    <col min="8962" max="8962" width="4.1796875" style="18" customWidth="1"/>
    <col min="8963" max="8963" width="54" style="18" customWidth="1"/>
    <col min="8964" max="8964" width="3.7265625" style="18" customWidth="1"/>
    <col min="8965" max="8965" width="90.26953125" style="18" customWidth="1"/>
    <col min="8966" max="8967" width="8.81640625" style="18"/>
    <col min="8968" max="8968" width="15.453125" style="18" customWidth="1"/>
    <col min="8969" max="8969" width="5.1796875" style="18" customWidth="1"/>
    <col min="8970" max="8971" width="8.81640625" style="18"/>
    <col min="8972" max="8972" width="3" style="18" customWidth="1"/>
    <col min="8973" max="8975" width="8.81640625" style="18"/>
    <col min="8976" max="8976" width="7" style="18" customWidth="1"/>
    <col min="8977" max="9216" width="8.81640625" style="18"/>
    <col min="9217" max="9217" width="3" style="18" customWidth="1"/>
    <col min="9218" max="9218" width="4.1796875" style="18" customWidth="1"/>
    <col min="9219" max="9219" width="54" style="18" customWidth="1"/>
    <col min="9220" max="9220" width="3.7265625" style="18" customWidth="1"/>
    <col min="9221" max="9221" width="90.26953125" style="18" customWidth="1"/>
    <col min="9222" max="9223" width="8.81640625" style="18"/>
    <col min="9224" max="9224" width="15.453125" style="18" customWidth="1"/>
    <col min="9225" max="9225" width="5.1796875" style="18" customWidth="1"/>
    <col min="9226" max="9227" width="8.81640625" style="18"/>
    <col min="9228" max="9228" width="3" style="18" customWidth="1"/>
    <col min="9229" max="9231" width="8.81640625" style="18"/>
    <col min="9232" max="9232" width="7" style="18" customWidth="1"/>
    <col min="9233" max="9472" width="8.81640625" style="18"/>
    <col min="9473" max="9473" width="3" style="18" customWidth="1"/>
    <col min="9474" max="9474" width="4.1796875" style="18" customWidth="1"/>
    <col min="9475" max="9475" width="54" style="18" customWidth="1"/>
    <col min="9476" max="9476" width="3.7265625" style="18" customWidth="1"/>
    <col min="9477" max="9477" width="90.26953125" style="18" customWidth="1"/>
    <col min="9478" max="9479" width="8.81640625" style="18"/>
    <col min="9480" max="9480" width="15.453125" style="18" customWidth="1"/>
    <col min="9481" max="9481" width="5.1796875" style="18" customWidth="1"/>
    <col min="9482" max="9483" width="8.81640625" style="18"/>
    <col min="9484" max="9484" width="3" style="18" customWidth="1"/>
    <col min="9485" max="9487" width="8.81640625" style="18"/>
    <col min="9488" max="9488" width="7" style="18" customWidth="1"/>
    <col min="9489" max="9728" width="8.81640625" style="18"/>
    <col min="9729" max="9729" width="3" style="18" customWidth="1"/>
    <col min="9730" max="9730" width="4.1796875" style="18" customWidth="1"/>
    <col min="9731" max="9731" width="54" style="18" customWidth="1"/>
    <col min="9732" max="9732" width="3.7265625" style="18" customWidth="1"/>
    <col min="9733" max="9733" width="90.26953125" style="18" customWidth="1"/>
    <col min="9734" max="9735" width="8.81640625" style="18"/>
    <col min="9736" max="9736" width="15.453125" style="18" customWidth="1"/>
    <col min="9737" max="9737" width="5.1796875" style="18" customWidth="1"/>
    <col min="9738" max="9739" width="8.81640625" style="18"/>
    <col min="9740" max="9740" width="3" style="18" customWidth="1"/>
    <col min="9741" max="9743" width="8.81640625" style="18"/>
    <col min="9744" max="9744" width="7" style="18" customWidth="1"/>
    <col min="9745" max="9984" width="8.81640625" style="18"/>
    <col min="9985" max="9985" width="3" style="18" customWidth="1"/>
    <col min="9986" max="9986" width="4.1796875" style="18" customWidth="1"/>
    <col min="9987" max="9987" width="54" style="18" customWidth="1"/>
    <col min="9988" max="9988" width="3.7265625" style="18" customWidth="1"/>
    <col min="9989" max="9989" width="90.26953125" style="18" customWidth="1"/>
    <col min="9990" max="9991" width="8.81640625" style="18"/>
    <col min="9992" max="9992" width="15.453125" style="18" customWidth="1"/>
    <col min="9993" max="9993" width="5.1796875" style="18" customWidth="1"/>
    <col min="9994" max="9995" width="8.81640625" style="18"/>
    <col min="9996" max="9996" width="3" style="18" customWidth="1"/>
    <col min="9997" max="9999" width="8.81640625" style="18"/>
    <col min="10000" max="10000" width="7" style="18" customWidth="1"/>
    <col min="10001" max="10240" width="8.81640625" style="18"/>
    <col min="10241" max="10241" width="3" style="18" customWidth="1"/>
    <col min="10242" max="10242" width="4.1796875" style="18" customWidth="1"/>
    <col min="10243" max="10243" width="54" style="18" customWidth="1"/>
    <col min="10244" max="10244" width="3.7265625" style="18" customWidth="1"/>
    <col min="10245" max="10245" width="90.26953125" style="18" customWidth="1"/>
    <col min="10246" max="10247" width="8.81640625" style="18"/>
    <col min="10248" max="10248" width="15.453125" style="18" customWidth="1"/>
    <col min="10249" max="10249" width="5.1796875" style="18" customWidth="1"/>
    <col min="10250" max="10251" width="8.81640625" style="18"/>
    <col min="10252" max="10252" width="3" style="18" customWidth="1"/>
    <col min="10253" max="10255" width="8.81640625" style="18"/>
    <col min="10256" max="10256" width="7" style="18" customWidth="1"/>
    <col min="10257" max="10496" width="8.81640625" style="18"/>
    <col min="10497" max="10497" width="3" style="18" customWidth="1"/>
    <col min="10498" max="10498" width="4.1796875" style="18" customWidth="1"/>
    <col min="10499" max="10499" width="54" style="18" customWidth="1"/>
    <col min="10500" max="10500" width="3.7265625" style="18" customWidth="1"/>
    <col min="10501" max="10501" width="90.26953125" style="18" customWidth="1"/>
    <col min="10502" max="10503" width="8.81640625" style="18"/>
    <col min="10504" max="10504" width="15.453125" style="18" customWidth="1"/>
    <col min="10505" max="10505" width="5.1796875" style="18" customWidth="1"/>
    <col min="10506" max="10507" width="8.81640625" style="18"/>
    <col min="10508" max="10508" width="3" style="18" customWidth="1"/>
    <col min="10509" max="10511" width="8.81640625" style="18"/>
    <col min="10512" max="10512" width="7" style="18" customWidth="1"/>
    <col min="10513" max="10752" width="8.81640625" style="18"/>
    <col min="10753" max="10753" width="3" style="18" customWidth="1"/>
    <col min="10754" max="10754" width="4.1796875" style="18" customWidth="1"/>
    <col min="10755" max="10755" width="54" style="18" customWidth="1"/>
    <col min="10756" max="10756" width="3.7265625" style="18" customWidth="1"/>
    <col min="10757" max="10757" width="90.26953125" style="18" customWidth="1"/>
    <col min="10758" max="10759" width="8.81640625" style="18"/>
    <col min="10760" max="10760" width="15.453125" style="18" customWidth="1"/>
    <col min="10761" max="10761" width="5.1796875" style="18" customWidth="1"/>
    <col min="10762" max="10763" width="8.81640625" style="18"/>
    <col min="10764" max="10764" width="3" style="18" customWidth="1"/>
    <col min="10765" max="10767" width="8.81640625" style="18"/>
    <col min="10768" max="10768" width="7" style="18" customWidth="1"/>
    <col min="10769" max="11008" width="8.81640625" style="18"/>
    <col min="11009" max="11009" width="3" style="18" customWidth="1"/>
    <col min="11010" max="11010" width="4.1796875" style="18" customWidth="1"/>
    <col min="11011" max="11011" width="54" style="18" customWidth="1"/>
    <col min="11012" max="11012" width="3.7265625" style="18" customWidth="1"/>
    <col min="11013" max="11013" width="90.26953125" style="18" customWidth="1"/>
    <col min="11014" max="11015" width="8.81640625" style="18"/>
    <col min="11016" max="11016" width="15.453125" style="18" customWidth="1"/>
    <col min="11017" max="11017" width="5.1796875" style="18" customWidth="1"/>
    <col min="11018" max="11019" width="8.81640625" style="18"/>
    <col min="11020" max="11020" width="3" style="18" customWidth="1"/>
    <col min="11021" max="11023" width="8.81640625" style="18"/>
    <col min="11024" max="11024" width="7" style="18" customWidth="1"/>
    <col min="11025" max="11264" width="8.81640625" style="18"/>
    <col min="11265" max="11265" width="3" style="18" customWidth="1"/>
    <col min="11266" max="11266" width="4.1796875" style="18" customWidth="1"/>
    <col min="11267" max="11267" width="54" style="18" customWidth="1"/>
    <col min="11268" max="11268" width="3.7265625" style="18" customWidth="1"/>
    <col min="11269" max="11269" width="90.26953125" style="18" customWidth="1"/>
    <col min="11270" max="11271" width="8.81640625" style="18"/>
    <col min="11272" max="11272" width="15.453125" style="18" customWidth="1"/>
    <col min="11273" max="11273" width="5.1796875" style="18" customWidth="1"/>
    <col min="11274" max="11275" width="8.81640625" style="18"/>
    <col min="11276" max="11276" width="3" style="18" customWidth="1"/>
    <col min="11277" max="11279" width="8.81640625" style="18"/>
    <col min="11280" max="11280" width="7" style="18" customWidth="1"/>
    <col min="11281" max="11520" width="8.81640625" style="18"/>
    <col min="11521" max="11521" width="3" style="18" customWidth="1"/>
    <col min="11522" max="11522" width="4.1796875" style="18" customWidth="1"/>
    <col min="11523" max="11523" width="54" style="18" customWidth="1"/>
    <col min="11524" max="11524" width="3.7265625" style="18" customWidth="1"/>
    <col min="11525" max="11525" width="90.26953125" style="18" customWidth="1"/>
    <col min="11526" max="11527" width="8.81640625" style="18"/>
    <col min="11528" max="11528" width="15.453125" style="18" customWidth="1"/>
    <col min="11529" max="11529" width="5.1796875" style="18" customWidth="1"/>
    <col min="11530" max="11531" width="8.81640625" style="18"/>
    <col min="11532" max="11532" width="3" style="18" customWidth="1"/>
    <col min="11533" max="11535" width="8.81640625" style="18"/>
    <col min="11536" max="11536" width="7" style="18" customWidth="1"/>
    <col min="11537" max="11776" width="8.81640625" style="18"/>
    <col min="11777" max="11777" width="3" style="18" customWidth="1"/>
    <col min="11778" max="11778" width="4.1796875" style="18" customWidth="1"/>
    <col min="11779" max="11779" width="54" style="18" customWidth="1"/>
    <col min="11780" max="11780" width="3.7265625" style="18" customWidth="1"/>
    <col min="11781" max="11781" width="90.26953125" style="18" customWidth="1"/>
    <col min="11782" max="11783" width="8.81640625" style="18"/>
    <col min="11784" max="11784" width="15.453125" style="18" customWidth="1"/>
    <col min="11785" max="11785" width="5.1796875" style="18" customWidth="1"/>
    <col min="11786" max="11787" width="8.81640625" style="18"/>
    <col min="11788" max="11788" width="3" style="18" customWidth="1"/>
    <col min="11789" max="11791" width="8.81640625" style="18"/>
    <col min="11792" max="11792" width="7" style="18" customWidth="1"/>
    <col min="11793" max="12032" width="8.81640625" style="18"/>
    <col min="12033" max="12033" width="3" style="18" customWidth="1"/>
    <col min="12034" max="12034" width="4.1796875" style="18" customWidth="1"/>
    <col min="12035" max="12035" width="54" style="18" customWidth="1"/>
    <col min="12036" max="12036" width="3.7265625" style="18" customWidth="1"/>
    <col min="12037" max="12037" width="90.26953125" style="18" customWidth="1"/>
    <col min="12038" max="12039" width="8.81640625" style="18"/>
    <col min="12040" max="12040" width="15.453125" style="18" customWidth="1"/>
    <col min="12041" max="12041" width="5.1796875" style="18" customWidth="1"/>
    <col min="12042" max="12043" width="8.81640625" style="18"/>
    <col min="12044" max="12044" width="3" style="18" customWidth="1"/>
    <col min="12045" max="12047" width="8.81640625" style="18"/>
    <col min="12048" max="12048" width="7" style="18" customWidth="1"/>
    <col min="12049" max="12288" width="8.81640625" style="18"/>
    <col min="12289" max="12289" width="3" style="18" customWidth="1"/>
    <col min="12290" max="12290" width="4.1796875" style="18" customWidth="1"/>
    <col min="12291" max="12291" width="54" style="18" customWidth="1"/>
    <col min="12292" max="12292" width="3.7265625" style="18" customWidth="1"/>
    <col min="12293" max="12293" width="90.26953125" style="18" customWidth="1"/>
    <col min="12294" max="12295" width="8.81640625" style="18"/>
    <col min="12296" max="12296" width="15.453125" style="18" customWidth="1"/>
    <col min="12297" max="12297" width="5.1796875" style="18" customWidth="1"/>
    <col min="12298" max="12299" width="8.81640625" style="18"/>
    <col min="12300" max="12300" width="3" style="18" customWidth="1"/>
    <col min="12301" max="12303" width="8.81640625" style="18"/>
    <col min="12304" max="12304" width="7" style="18" customWidth="1"/>
    <col min="12305" max="12544" width="8.81640625" style="18"/>
    <col min="12545" max="12545" width="3" style="18" customWidth="1"/>
    <col min="12546" max="12546" width="4.1796875" style="18" customWidth="1"/>
    <col min="12547" max="12547" width="54" style="18" customWidth="1"/>
    <col min="12548" max="12548" width="3.7265625" style="18" customWidth="1"/>
    <col min="12549" max="12549" width="90.26953125" style="18" customWidth="1"/>
    <col min="12550" max="12551" width="8.81640625" style="18"/>
    <col min="12552" max="12552" width="15.453125" style="18" customWidth="1"/>
    <col min="12553" max="12553" width="5.1796875" style="18" customWidth="1"/>
    <col min="12554" max="12555" width="8.81640625" style="18"/>
    <col min="12556" max="12556" width="3" style="18" customWidth="1"/>
    <col min="12557" max="12559" width="8.81640625" style="18"/>
    <col min="12560" max="12560" width="7" style="18" customWidth="1"/>
    <col min="12561" max="12800" width="8.81640625" style="18"/>
    <col min="12801" max="12801" width="3" style="18" customWidth="1"/>
    <col min="12802" max="12802" width="4.1796875" style="18" customWidth="1"/>
    <col min="12803" max="12803" width="54" style="18" customWidth="1"/>
    <col min="12804" max="12804" width="3.7265625" style="18" customWidth="1"/>
    <col min="12805" max="12805" width="90.26953125" style="18" customWidth="1"/>
    <col min="12806" max="12807" width="8.81640625" style="18"/>
    <col min="12808" max="12808" width="15.453125" style="18" customWidth="1"/>
    <col min="12809" max="12809" width="5.1796875" style="18" customWidth="1"/>
    <col min="12810" max="12811" width="8.81640625" style="18"/>
    <col min="12812" max="12812" width="3" style="18" customWidth="1"/>
    <col min="12813" max="12815" width="8.81640625" style="18"/>
    <col min="12816" max="12816" width="7" style="18" customWidth="1"/>
    <col min="12817" max="13056" width="8.81640625" style="18"/>
    <col min="13057" max="13057" width="3" style="18" customWidth="1"/>
    <col min="13058" max="13058" width="4.1796875" style="18" customWidth="1"/>
    <col min="13059" max="13059" width="54" style="18" customWidth="1"/>
    <col min="13060" max="13060" width="3.7265625" style="18" customWidth="1"/>
    <col min="13061" max="13061" width="90.26953125" style="18" customWidth="1"/>
    <col min="13062" max="13063" width="8.81640625" style="18"/>
    <col min="13064" max="13064" width="15.453125" style="18" customWidth="1"/>
    <col min="13065" max="13065" width="5.1796875" style="18" customWidth="1"/>
    <col min="13066" max="13067" width="8.81640625" style="18"/>
    <col min="13068" max="13068" width="3" style="18" customWidth="1"/>
    <col min="13069" max="13071" width="8.81640625" style="18"/>
    <col min="13072" max="13072" width="7" style="18" customWidth="1"/>
    <col min="13073" max="13312" width="8.81640625" style="18"/>
    <col min="13313" max="13313" width="3" style="18" customWidth="1"/>
    <col min="13314" max="13314" width="4.1796875" style="18" customWidth="1"/>
    <col min="13315" max="13315" width="54" style="18" customWidth="1"/>
    <col min="13316" max="13316" width="3.7265625" style="18" customWidth="1"/>
    <col min="13317" max="13317" width="90.26953125" style="18" customWidth="1"/>
    <col min="13318" max="13319" width="8.81640625" style="18"/>
    <col min="13320" max="13320" width="15.453125" style="18" customWidth="1"/>
    <col min="13321" max="13321" width="5.1796875" style="18" customWidth="1"/>
    <col min="13322" max="13323" width="8.81640625" style="18"/>
    <col min="13324" max="13324" width="3" style="18" customWidth="1"/>
    <col min="13325" max="13327" width="8.81640625" style="18"/>
    <col min="13328" max="13328" width="7" style="18" customWidth="1"/>
    <col min="13329" max="13568" width="8.81640625" style="18"/>
    <col min="13569" max="13569" width="3" style="18" customWidth="1"/>
    <col min="13570" max="13570" width="4.1796875" style="18" customWidth="1"/>
    <col min="13571" max="13571" width="54" style="18" customWidth="1"/>
    <col min="13572" max="13572" width="3.7265625" style="18" customWidth="1"/>
    <col min="13573" max="13573" width="90.26953125" style="18" customWidth="1"/>
    <col min="13574" max="13575" width="8.81640625" style="18"/>
    <col min="13576" max="13576" width="15.453125" style="18" customWidth="1"/>
    <col min="13577" max="13577" width="5.1796875" style="18" customWidth="1"/>
    <col min="13578" max="13579" width="8.81640625" style="18"/>
    <col min="13580" max="13580" width="3" style="18" customWidth="1"/>
    <col min="13581" max="13583" width="8.81640625" style="18"/>
    <col min="13584" max="13584" width="7" style="18" customWidth="1"/>
    <col min="13585" max="13824" width="8.81640625" style="18"/>
    <col min="13825" max="13825" width="3" style="18" customWidth="1"/>
    <col min="13826" max="13826" width="4.1796875" style="18" customWidth="1"/>
    <col min="13827" max="13827" width="54" style="18" customWidth="1"/>
    <col min="13828" max="13828" width="3.7265625" style="18" customWidth="1"/>
    <col min="13829" max="13829" width="90.26953125" style="18" customWidth="1"/>
    <col min="13830" max="13831" width="8.81640625" style="18"/>
    <col min="13832" max="13832" width="15.453125" style="18" customWidth="1"/>
    <col min="13833" max="13833" width="5.1796875" style="18" customWidth="1"/>
    <col min="13834" max="13835" width="8.81640625" style="18"/>
    <col min="13836" max="13836" width="3" style="18" customWidth="1"/>
    <col min="13837" max="13839" width="8.81640625" style="18"/>
    <col min="13840" max="13840" width="7" style="18" customWidth="1"/>
    <col min="13841" max="14080" width="8.81640625" style="18"/>
    <col min="14081" max="14081" width="3" style="18" customWidth="1"/>
    <col min="14082" max="14082" width="4.1796875" style="18" customWidth="1"/>
    <col min="14083" max="14083" width="54" style="18" customWidth="1"/>
    <col min="14084" max="14084" width="3.7265625" style="18" customWidth="1"/>
    <col min="14085" max="14085" width="90.26953125" style="18" customWidth="1"/>
    <col min="14086" max="14087" width="8.81640625" style="18"/>
    <col min="14088" max="14088" width="15.453125" style="18" customWidth="1"/>
    <col min="14089" max="14089" width="5.1796875" style="18" customWidth="1"/>
    <col min="14090" max="14091" width="8.81640625" style="18"/>
    <col min="14092" max="14092" width="3" style="18" customWidth="1"/>
    <col min="14093" max="14095" width="8.81640625" style="18"/>
    <col min="14096" max="14096" width="7" style="18" customWidth="1"/>
    <col min="14097" max="14336" width="8.81640625" style="18"/>
    <col min="14337" max="14337" width="3" style="18" customWidth="1"/>
    <col min="14338" max="14338" width="4.1796875" style="18" customWidth="1"/>
    <col min="14339" max="14339" width="54" style="18" customWidth="1"/>
    <col min="14340" max="14340" width="3.7265625" style="18" customWidth="1"/>
    <col min="14341" max="14341" width="90.26953125" style="18" customWidth="1"/>
    <col min="14342" max="14343" width="8.81640625" style="18"/>
    <col min="14344" max="14344" width="15.453125" style="18" customWidth="1"/>
    <col min="14345" max="14345" width="5.1796875" style="18" customWidth="1"/>
    <col min="14346" max="14347" width="8.81640625" style="18"/>
    <col min="14348" max="14348" width="3" style="18" customWidth="1"/>
    <col min="14349" max="14351" width="8.81640625" style="18"/>
    <col min="14352" max="14352" width="7" style="18" customWidth="1"/>
    <col min="14353" max="14592" width="8.81640625" style="18"/>
    <col min="14593" max="14593" width="3" style="18" customWidth="1"/>
    <col min="14594" max="14594" width="4.1796875" style="18" customWidth="1"/>
    <col min="14595" max="14595" width="54" style="18" customWidth="1"/>
    <col min="14596" max="14596" width="3.7265625" style="18" customWidth="1"/>
    <col min="14597" max="14597" width="90.26953125" style="18" customWidth="1"/>
    <col min="14598" max="14599" width="8.81640625" style="18"/>
    <col min="14600" max="14600" width="15.453125" style="18" customWidth="1"/>
    <col min="14601" max="14601" width="5.1796875" style="18" customWidth="1"/>
    <col min="14602" max="14603" width="8.81640625" style="18"/>
    <col min="14604" max="14604" width="3" style="18" customWidth="1"/>
    <col min="14605" max="14607" width="8.81640625" style="18"/>
    <col min="14608" max="14608" width="7" style="18" customWidth="1"/>
    <col min="14609" max="14848" width="8.81640625" style="18"/>
    <col min="14849" max="14849" width="3" style="18" customWidth="1"/>
    <col min="14850" max="14850" width="4.1796875" style="18" customWidth="1"/>
    <col min="14851" max="14851" width="54" style="18" customWidth="1"/>
    <col min="14852" max="14852" width="3.7265625" style="18" customWidth="1"/>
    <col min="14853" max="14853" width="90.26953125" style="18" customWidth="1"/>
    <col min="14854" max="14855" width="8.81640625" style="18"/>
    <col min="14856" max="14856" width="15.453125" style="18" customWidth="1"/>
    <col min="14857" max="14857" width="5.1796875" style="18" customWidth="1"/>
    <col min="14858" max="14859" width="8.81640625" style="18"/>
    <col min="14860" max="14860" width="3" style="18" customWidth="1"/>
    <col min="14861" max="14863" width="8.81640625" style="18"/>
    <col min="14864" max="14864" width="7" style="18" customWidth="1"/>
    <col min="14865" max="15104" width="8.81640625" style="18"/>
    <col min="15105" max="15105" width="3" style="18" customWidth="1"/>
    <col min="15106" max="15106" width="4.1796875" style="18" customWidth="1"/>
    <col min="15107" max="15107" width="54" style="18" customWidth="1"/>
    <col min="15108" max="15108" width="3.7265625" style="18" customWidth="1"/>
    <col min="15109" max="15109" width="90.26953125" style="18" customWidth="1"/>
    <col min="15110" max="15111" width="8.81640625" style="18"/>
    <col min="15112" max="15112" width="15.453125" style="18" customWidth="1"/>
    <col min="15113" max="15113" width="5.1796875" style="18" customWidth="1"/>
    <col min="15114" max="15115" width="8.81640625" style="18"/>
    <col min="15116" max="15116" width="3" style="18" customWidth="1"/>
    <col min="15117" max="15119" width="8.81640625" style="18"/>
    <col min="15120" max="15120" width="7" style="18" customWidth="1"/>
    <col min="15121" max="15360" width="8.81640625" style="18"/>
    <col min="15361" max="15361" width="3" style="18" customWidth="1"/>
    <col min="15362" max="15362" width="4.1796875" style="18" customWidth="1"/>
    <col min="15363" max="15363" width="54" style="18" customWidth="1"/>
    <col min="15364" max="15364" width="3.7265625" style="18" customWidth="1"/>
    <col min="15365" max="15365" width="90.26953125" style="18" customWidth="1"/>
    <col min="15366" max="15367" width="8.81640625" style="18"/>
    <col min="15368" max="15368" width="15.453125" style="18" customWidth="1"/>
    <col min="15369" max="15369" width="5.1796875" style="18" customWidth="1"/>
    <col min="15370" max="15371" width="8.81640625" style="18"/>
    <col min="15372" max="15372" width="3" style="18" customWidth="1"/>
    <col min="15373" max="15375" width="8.81640625" style="18"/>
    <col min="15376" max="15376" width="7" style="18" customWidth="1"/>
    <col min="15377" max="15616" width="8.81640625" style="18"/>
    <col min="15617" max="15617" width="3" style="18" customWidth="1"/>
    <col min="15618" max="15618" width="4.1796875" style="18" customWidth="1"/>
    <col min="15619" max="15619" width="54" style="18" customWidth="1"/>
    <col min="15620" max="15620" width="3.7265625" style="18" customWidth="1"/>
    <col min="15621" max="15621" width="90.26953125" style="18" customWidth="1"/>
    <col min="15622" max="15623" width="8.81640625" style="18"/>
    <col min="15624" max="15624" width="15.453125" style="18" customWidth="1"/>
    <col min="15625" max="15625" width="5.1796875" style="18" customWidth="1"/>
    <col min="15626" max="15627" width="8.81640625" style="18"/>
    <col min="15628" max="15628" width="3" style="18" customWidth="1"/>
    <col min="15629" max="15631" width="8.81640625" style="18"/>
    <col min="15632" max="15632" width="7" style="18" customWidth="1"/>
    <col min="15633" max="15872" width="8.81640625" style="18"/>
    <col min="15873" max="15873" width="3" style="18" customWidth="1"/>
    <col min="15874" max="15874" width="4.1796875" style="18" customWidth="1"/>
    <col min="15875" max="15875" width="54" style="18" customWidth="1"/>
    <col min="15876" max="15876" width="3.7265625" style="18" customWidth="1"/>
    <col min="15877" max="15877" width="90.26953125" style="18" customWidth="1"/>
    <col min="15878" max="15879" width="8.81640625" style="18"/>
    <col min="15880" max="15880" width="15.453125" style="18" customWidth="1"/>
    <col min="15881" max="15881" width="5.1796875" style="18" customWidth="1"/>
    <col min="15882" max="15883" width="8.81640625" style="18"/>
    <col min="15884" max="15884" width="3" style="18" customWidth="1"/>
    <col min="15885" max="15887" width="8.81640625" style="18"/>
    <col min="15888" max="15888" width="7" style="18" customWidth="1"/>
    <col min="15889" max="16128" width="8.81640625" style="18"/>
    <col min="16129" max="16129" width="3" style="18" customWidth="1"/>
    <col min="16130" max="16130" width="4.1796875" style="18" customWidth="1"/>
    <col min="16131" max="16131" width="54" style="18" customWidth="1"/>
    <col min="16132" max="16132" width="3.7265625" style="18" customWidth="1"/>
    <col min="16133" max="16133" width="90.26953125" style="18" customWidth="1"/>
    <col min="16134" max="16135" width="8.81640625" style="18"/>
    <col min="16136" max="16136" width="15.453125" style="18" customWidth="1"/>
    <col min="16137" max="16137" width="5.1796875" style="18" customWidth="1"/>
    <col min="16138" max="16139" width="8.81640625" style="18"/>
    <col min="16140" max="16140" width="3" style="18" customWidth="1"/>
    <col min="16141" max="16143" width="8.81640625" style="18"/>
    <col min="16144" max="16144" width="7" style="18" customWidth="1"/>
    <col min="16145" max="16384" width="8.81640625" style="18"/>
  </cols>
  <sheetData>
    <row r="1" ht="30" customHeight="1" x14ac:dyDescent="0.35"/>
    <row r="2" ht="10" customHeight="1" x14ac:dyDescent="0.35"/>
    <row r="3" ht="25.5" customHeight="1" x14ac:dyDescent="0.35"/>
    <row r="4" ht="21" customHeight="1" x14ac:dyDescent="0.35"/>
    <row r="6" ht="17.149999999999999" customHeight="1" x14ac:dyDescent="0.35"/>
    <row r="7" ht="17.149999999999999" customHeight="1" x14ac:dyDescent="0.35"/>
    <row r="8" ht="17.149999999999999" customHeight="1" x14ac:dyDescent="0.35"/>
    <row r="9" ht="17.149999999999999" customHeight="1" x14ac:dyDescent="0.35"/>
    <row r="10" ht="17.149999999999999" customHeight="1" x14ac:dyDescent="0.35"/>
    <row r="11" ht="17.149999999999999" customHeight="1" x14ac:dyDescent="0.35"/>
    <row r="12" ht="17.149999999999999" customHeight="1" x14ac:dyDescent="0.35"/>
    <row r="13" ht="17.149999999999999" customHeight="1" x14ac:dyDescent="0.35"/>
    <row r="14" ht="17.149999999999999" customHeight="1" x14ac:dyDescent="0.35"/>
    <row r="15" ht="17.149999999999999" customHeight="1" x14ac:dyDescent="0.35"/>
    <row r="16" ht="17.149999999999999" customHeight="1" x14ac:dyDescent="0.35"/>
    <row r="17" ht="17.149999999999999" customHeight="1" x14ac:dyDescent="0.35"/>
    <row r="18" ht="17.149999999999999" customHeight="1" x14ac:dyDescent="0.35"/>
    <row r="19" ht="17.149999999999999" customHeight="1" x14ac:dyDescent="0.35"/>
    <row r="40" spans="2:3" x14ac:dyDescent="0.35">
      <c r="B40" s="19"/>
      <c r="C40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1216-9725-45E7-83E9-11D180AD5AD4}">
  <sheetPr codeName="Sheet1"/>
  <dimension ref="A1:L129"/>
  <sheetViews>
    <sheetView tabSelected="1" workbookViewId="0">
      <pane xSplit="7" ySplit="2" topLeftCell="H113" activePane="bottomRight" state="frozenSplit"/>
      <selection pane="topRight" activeCell="H1" sqref="H1"/>
      <selection pane="bottomLeft" activeCell="A3" sqref="A3"/>
      <selection pane="bottomRight" activeCell="H131" sqref="H131"/>
    </sheetView>
  </sheetViews>
  <sheetFormatPr defaultRowHeight="14.5" x14ac:dyDescent="0.35"/>
  <cols>
    <col min="1" max="6" width="2.90625" style="16" customWidth="1"/>
    <col min="7" max="7" width="26.81640625" style="16" customWidth="1"/>
    <col min="8" max="8" width="24" style="17" customWidth="1"/>
    <col min="9" max="9" width="2.1796875" style="17" customWidth="1"/>
    <col min="10" max="10" width="20.1796875" style="17" customWidth="1"/>
    <col min="11" max="11" width="2.1796875" style="17" customWidth="1"/>
    <col min="12" max="12" width="19.08984375" style="17" customWidth="1"/>
  </cols>
  <sheetData>
    <row r="1" spans="1:12" ht="15" thickBot="1" x14ac:dyDescent="0.4">
      <c r="A1" s="1"/>
      <c r="B1" s="1"/>
      <c r="C1" s="1"/>
      <c r="D1" s="1"/>
      <c r="E1" s="1"/>
      <c r="F1" s="1"/>
      <c r="G1" s="1"/>
      <c r="H1" s="3"/>
      <c r="I1" s="2"/>
      <c r="J1" s="3"/>
      <c r="K1" s="2"/>
      <c r="L1" s="3"/>
    </row>
    <row r="2" spans="1:12" s="15" customFormat="1" ht="15.5" thickTop="1" thickBot="1" x14ac:dyDescent="0.4">
      <c r="A2" s="12"/>
      <c r="B2" s="12"/>
      <c r="C2" s="12"/>
      <c r="D2" s="12"/>
      <c r="E2" s="12"/>
      <c r="F2" s="12"/>
      <c r="G2" s="12"/>
      <c r="H2" s="13" t="s">
        <v>0</v>
      </c>
      <c r="I2" s="14"/>
      <c r="J2" s="13" t="s">
        <v>1</v>
      </c>
      <c r="K2" s="14"/>
      <c r="L2" s="13" t="s">
        <v>122</v>
      </c>
    </row>
    <row r="3" spans="1:12" ht="15" thickTop="1" x14ac:dyDescent="0.35">
      <c r="A3" s="1"/>
      <c r="B3" s="1" t="s">
        <v>2</v>
      </c>
      <c r="C3" s="1"/>
      <c r="D3" s="1"/>
      <c r="E3" s="1"/>
      <c r="F3" s="1"/>
      <c r="G3" s="1"/>
      <c r="H3" s="4"/>
      <c r="I3" s="5"/>
      <c r="J3" s="4"/>
      <c r="K3" s="5"/>
      <c r="L3" s="4"/>
    </row>
    <row r="4" spans="1:12" x14ac:dyDescent="0.35">
      <c r="A4" s="1"/>
      <c r="B4" s="1"/>
      <c r="C4" s="1"/>
      <c r="D4" s="1" t="s">
        <v>3</v>
      </c>
      <c r="E4" s="1"/>
      <c r="F4" s="1"/>
      <c r="G4" s="1"/>
      <c r="H4" s="4"/>
      <c r="I4" s="5"/>
      <c r="J4" s="4"/>
      <c r="K4" s="5"/>
      <c r="L4" s="4"/>
    </row>
    <row r="5" spans="1:12" x14ac:dyDescent="0.35">
      <c r="A5" s="1"/>
      <c r="B5" s="1"/>
      <c r="C5" s="1"/>
      <c r="D5" s="1"/>
      <c r="E5" s="1" t="s">
        <v>4</v>
      </c>
      <c r="F5" s="1"/>
      <c r="G5" s="1"/>
      <c r="H5" s="4">
        <v>0</v>
      </c>
      <c r="I5" s="5"/>
      <c r="J5" s="4">
        <v>72714.44</v>
      </c>
      <c r="K5" s="5"/>
      <c r="L5" s="4">
        <f>ROUND((H5-J5),5)</f>
        <v>-72714.44</v>
      </c>
    </row>
    <row r="6" spans="1:12" x14ac:dyDescent="0.35">
      <c r="A6" s="1"/>
      <c r="B6" s="1"/>
      <c r="C6" s="1"/>
      <c r="D6" s="1"/>
      <c r="E6" s="1" t="s">
        <v>5</v>
      </c>
      <c r="F6" s="1"/>
      <c r="G6" s="1"/>
      <c r="H6" s="4">
        <v>2822.01</v>
      </c>
      <c r="I6" s="5"/>
      <c r="J6" s="4">
        <v>2755.87</v>
      </c>
      <c r="K6" s="5"/>
      <c r="L6" s="4">
        <f>ROUND((H6-J6),5)</f>
        <v>66.14</v>
      </c>
    </row>
    <row r="7" spans="1:12" x14ac:dyDescent="0.35">
      <c r="A7" s="1"/>
      <c r="B7" s="1"/>
      <c r="C7" s="1"/>
      <c r="D7" s="1"/>
      <c r="E7" s="1" t="s">
        <v>6</v>
      </c>
      <c r="F7" s="1"/>
      <c r="G7" s="1"/>
      <c r="H7" s="4">
        <v>10500</v>
      </c>
      <c r="I7" s="5"/>
      <c r="J7" s="4">
        <v>8500</v>
      </c>
      <c r="K7" s="5"/>
      <c r="L7" s="4">
        <f>ROUND((H7-J7),5)</f>
        <v>2000</v>
      </c>
    </row>
    <row r="8" spans="1:12" x14ac:dyDescent="0.35">
      <c r="A8" s="1"/>
      <c r="B8" s="1"/>
      <c r="C8" s="1"/>
      <c r="D8" s="1"/>
      <c r="E8" s="1" t="s">
        <v>7</v>
      </c>
      <c r="F8" s="1"/>
      <c r="G8" s="1"/>
      <c r="H8" s="4"/>
      <c r="I8" s="5"/>
      <c r="J8" s="4"/>
      <c r="K8" s="5"/>
      <c r="L8" s="4"/>
    </row>
    <row r="9" spans="1:12" ht="15" thickBot="1" x14ac:dyDescent="0.4">
      <c r="A9" s="1"/>
      <c r="B9" s="1"/>
      <c r="C9" s="1"/>
      <c r="D9" s="1"/>
      <c r="E9" s="1"/>
      <c r="F9" s="1" t="s">
        <v>8</v>
      </c>
      <c r="G9" s="1"/>
      <c r="H9" s="6">
        <v>10414.959999999999</v>
      </c>
      <c r="I9" s="5"/>
      <c r="J9" s="6">
        <v>0</v>
      </c>
      <c r="K9" s="5"/>
      <c r="L9" s="6"/>
    </row>
    <row r="10" spans="1:12" x14ac:dyDescent="0.35">
      <c r="A10" s="1"/>
      <c r="B10" s="1"/>
      <c r="C10" s="1"/>
      <c r="D10" s="1"/>
      <c r="E10" s="1" t="s">
        <v>9</v>
      </c>
      <c r="F10" s="1"/>
      <c r="G10" s="1"/>
      <c r="H10" s="4">
        <f>ROUND(SUM(H8:H9),5)</f>
        <v>10414.959999999999</v>
      </c>
      <c r="I10" s="5"/>
      <c r="J10" s="4">
        <f>ROUND(SUM(J8:J9),5)</f>
        <v>0</v>
      </c>
      <c r="K10" s="5"/>
      <c r="L10" s="4">
        <f>ROUND((H10-J10),5)</f>
        <v>10414.959999999999</v>
      </c>
    </row>
    <row r="11" spans="1:12" x14ac:dyDescent="0.35">
      <c r="A11" s="1"/>
      <c r="B11" s="1"/>
      <c r="C11" s="1"/>
      <c r="D11" s="1"/>
      <c r="E11" s="1" t="s">
        <v>10</v>
      </c>
      <c r="F11" s="1"/>
      <c r="G11" s="1"/>
      <c r="H11" s="4"/>
      <c r="I11" s="5"/>
      <c r="J11" s="4"/>
      <c r="K11" s="5"/>
      <c r="L11" s="4"/>
    </row>
    <row r="12" spans="1:12" ht="15" thickBot="1" x14ac:dyDescent="0.4">
      <c r="A12" s="1"/>
      <c r="B12" s="1"/>
      <c r="C12" s="1"/>
      <c r="D12" s="1"/>
      <c r="E12" s="1"/>
      <c r="F12" s="1" t="s">
        <v>11</v>
      </c>
      <c r="G12" s="1"/>
      <c r="H12" s="6">
        <v>6191.98</v>
      </c>
      <c r="I12" s="5"/>
      <c r="J12" s="6">
        <v>0</v>
      </c>
      <c r="K12" s="5"/>
      <c r="L12" s="6"/>
    </row>
    <row r="13" spans="1:12" x14ac:dyDescent="0.35">
      <c r="A13" s="1"/>
      <c r="B13" s="1"/>
      <c r="C13" s="1"/>
      <c r="D13" s="1"/>
      <c r="E13" s="1" t="s">
        <v>12</v>
      </c>
      <c r="F13" s="1"/>
      <c r="G13" s="1"/>
      <c r="H13" s="4">
        <f>ROUND(SUM(H11:H12),5)</f>
        <v>6191.98</v>
      </c>
      <c r="I13" s="5"/>
      <c r="J13" s="4">
        <f>ROUND(SUM(J11:J12),5)</f>
        <v>0</v>
      </c>
      <c r="K13" s="5"/>
      <c r="L13" s="4">
        <f>ROUND((H13-J13),5)</f>
        <v>6191.98</v>
      </c>
    </row>
    <row r="14" spans="1:12" x14ac:dyDescent="0.35">
      <c r="A14" s="1"/>
      <c r="B14" s="1"/>
      <c r="C14" s="1"/>
      <c r="D14" s="1"/>
      <c r="E14" s="1" t="s">
        <v>13</v>
      </c>
      <c r="F14" s="1"/>
      <c r="G14" s="1"/>
      <c r="H14" s="4"/>
      <c r="I14" s="5"/>
      <c r="J14" s="4"/>
      <c r="K14" s="5"/>
      <c r="L14" s="4"/>
    </row>
    <row r="15" spans="1:12" ht="15" thickBot="1" x14ac:dyDescent="0.4">
      <c r="A15" s="1"/>
      <c r="B15" s="1"/>
      <c r="C15" s="1"/>
      <c r="D15" s="1"/>
      <c r="E15" s="1"/>
      <c r="F15" s="1" t="s">
        <v>14</v>
      </c>
      <c r="G15" s="1"/>
      <c r="H15" s="6">
        <v>9000</v>
      </c>
      <c r="I15" s="5"/>
      <c r="J15" s="6">
        <v>0</v>
      </c>
      <c r="K15" s="5"/>
      <c r="L15" s="6"/>
    </row>
    <row r="16" spans="1:12" x14ac:dyDescent="0.35">
      <c r="A16" s="1"/>
      <c r="B16" s="1"/>
      <c r="C16" s="1"/>
      <c r="D16" s="1"/>
      <c r="E16" s="1" t="s">
        <v>15</v>
      </c>
      <c r="F16" s="1"/>
      <c r="G16" s="1"/>
      <c r="H16" s="4">
        <f>ROUND(SUM(H14:H15),5)</f>
        <v>9000</v>
      </c>
      <c r="I16" s="5"/>
      <c r="J16" s="4">
        <f>ROUND(SUM(J14:J15),5)</f>
        <v>0</v>
      </c>
      <c r="K16" s="5"/>
      <c r="L16" s="4">
        <f>ROUND((H16-J16),5)</f>
        <v>9000</v>
      </c>
    </row>
    <row r="17" spans="1:12" x14ac:dyDescent="0.35">
      <c r="A17" s="1"/>
      <c r="B17" s="1"/>
      <c r="C17" s="1"/>
      <c r="D17" s="1"/>
      <c r="E17" s="1" t="s">
        <v>16</v>
      </c>
      <c r="F17" s="1"/>
      <c r="G17" s="1"/>
      <c r="H17" s="4">
        <v>27203.42</v>
      </c>
      <c r="I17" s="5"/>
      <c r="J17" s="4">
        <v>32708.880000000001</v>
      </c>
      <c r="K17" s="5"/>
      <c r="L17" s="4">
        <f>ROUND((H17-J17),5)</f>
        <v>-5505.46</v>
      </c>
    </row>
    <row r="18" spans="1:12" x14ac:dyDescent="0.35">
      <c r="A18" s="1"/>
      <c r="B18" s="1"/>
      <c r="C18" s="1"/>
      <c r="D18" s="1"/>
      <c r="E18" s="1" t="s">
        <v>17</v>
      </c>
      <c r="F18" s="1"/>
      <c r="G18" s="1"/>
      <c r="H18" s="4">
        <v>0</v>
      </c>
      <c r="I18" s="5"/>
      <c r="J18" s="4">
        <v>5304.5</v>
      </c>
      <c r="K18" s="5"/>
      <c r="L18" s="4">
        <f>ROUND((H18-J18),5)</f>
        <v>-5304.5</v>
      </c>
    </row>
    <row r="19" spans="1:12" x14ac:dyDescent="0.35">
      <c r="A19" s="1"/>
      <c r="B19" s="1"/>
      <c r="C19" s="1"/>
      <c r="D19" s="1"/>
      <c r="E19" s="1" t="s">
        <v>18</v>
      </c>
      <c r="F19" s="1"/>
      <c r="G19" s="1"/>
      <c r="H19" s="4">
        <v>1100</v>
      </c>
      <c r="I19" s="5"/>
      <c r="J19" s="4">
        <v>1200</v>
      </c>
      <c r="K19" s="5"/>
      <c r="L19" s="4">
        <f>ROUND((H19-J19),5)</f>
        <v>-100</v>
      </c>
    </row>
    <row r="20" spans="1:12" x14ac:dyDescent="0.35">
      <c r="A20" s="1"/>
      <c r="B20" s="1"/>
      <c r="C20" s="1"/>
      <c r="D20" s="1"/>
      <c r="E20" s="1" t="s">
        <v>19</v>
      </c>
      <c r="F20" s="1"/>
      <c r="G20" s="1"/>
      <c r="H20" s="4">
        <v>117925.83</v>
      </c>
      <c r="I20" s="5"/>
      <c r="J20" s="4">
        <v>169177</v>
      </c>
      <c r="K20" s="5"/>
      <c r="L20" s="4">
        <f>ROUND((H20-J20),5)</f>
        <v>-51251.17</v>
      </c>
    </row>
    <row r="21" spans="1:12" x14ac:dyDescent="0.35">
      <c r="A21" s="1"/>
      <c r="B21" s="1"/>
      <c r="C21" s="1"/>
      <c r="D21" s="1"/>
      <c r="E21" s="1" t="s">
        <v>20</v>
      </c>
      <c r="F21" s="1"/>
      <c r="G21" s="1"/>
      <c r="H21" s="4">
        <v>480.31</v>
      </c>
      <c r="I21" s="5"/>
      <c r="J21" s="4"/>
      <c r="K21" s="5"/>
      <c r="L21" s="4"/>
    </row>
    <row r="22" spans="1:12" x14ac:dyDescent="0.35">
      <c r="A22" s="1"/>
      <c r="B22" s="1"/>
      <c r="C22" s="1"/>
      <c r="D22" s="1"/>
      <c r="E22" s="1" t="s">
        <v>21</v>
      </c>
      <c r="F22" s="1"/>
      <c r="G22" s="1"/>
      <c r="H22" s="4"/>
      <c r="I22" s="5"/>
      <c r="J22" s="4"/>
      <c r="K22" s="5"/>
      <c r="L22" s="4"/>
    </row>
    <row r="23" spans="1:12" x14ac:dyDescent="0.35">
      <c r="A23" s="1"/>
      <c r="B23" s="1"/>
      <c r="C23" s="1"/>
      <c r="D23" s="1"/>
      <c r="E23" s="1"/>
      <c r="F23" s="1" t="s">
        <v>22</v>
      </c>
      <c r="G23" s="1"/>
      <c r="H23" s="4">
        <v>65030.65</v>
      </c>
      <c r="I23" s="5"/>
      <c r="J23" s="4"/>
      <c r="K23" s="5"/>
      <c r="L23" s="4"/>
    </row>
    <row r="24" spans="1:12" ht="15" thickBot="1" x14ac:dyDescent="0.4">
      <c r="A24" s="1"/>
      <c r="B24" s="1"/>
      <c r="C24" s="1"/>
      <c r="D24" s="1"/>
      <c r="E24" s="1"/>
      <c r="F24" s="1" t="s">
        <v>23</v>
      </c>
      <c r="G24" s="1"/>
      <c r="H24" s="7">
        <v>30843.53</v>
      </c>
      <c r="I24" s="5"/>
      <c r="J24" s="4"/>
      <c r="K24" s="5"/>
      <c r="L24" s="4"/>
    </row>
    <row r="25" spans="1:12" ht="15" thickBot="1" x14ac:dyDescent="0.4">
      <c r="A25" s="1"/>
      <c r="B25" s="1"/>
      <c r="C25" s="1"/>
      <c r="D25" s="1"/>
      <c r="E25" s="1" t="s">
        <v>24</v>
      </c>
      <c r="F25" s="1"/>
      <c r="G25" s="1"/>
      <c r="H25" s="8">
        <f>ROUND(SUM(H22:H24),5)</f>
        <v>95874.18</v>
      </c>
      <c r="I25" s="5"/>
      <c r="J25" s="7"/>
      <c r="K25" s="5"/>
      <c r="L25" s="7"/>
    </row>
    <row r="26" spans="1:12" ht="15" thickBot="1" x14ac:dyDescent="0.4">
      <c r="A26" s="1"/>
      <c r="B26" s="1"/>
      <c r="C26" s="1"/>
      <c r="D26" s="1" t="s">
        <v>25</v>
      </c>
      <c r="E26" s="1"/>
      <c r="F26" s="1"/>
      <c r="G26" s="1"/>
      <c r="H26" s="9">
        <f>ROUND(SUM(H4:H7)+H10+H13+SUM(H16:H21)+H25,5)</f>
        <v>281512.69</v>
      </c>
      <c r="I26" s="5"/>
      <c r="J26" s="9">
        <f>ROUND(SUM(J4:J7)+J10+J13+SUM(J16:J21)+J25,5)</f>
        <v>292360.69</v>
      </c>
      <c r="K26" s="5"/>
      <c r="L26" s="9">
        <f>ROUND((H26-J26),5)</f>
        <v>-10848</v>
      </c>
    </row>
    <row r="27" spans="1:12" x14ac:dyDescent="0.35">
      <c r="A27" s="1"/>
      <c r="B27" s="1"/>
      <c r="C27" s="1" t="s">
        <v>26</v>
      </c>
      <c r="D27" s="1"/>
      <c r="E27" s="1"/>
      <c r="F27" s="1"/>
      <c r="G27" s="1"/>
      <c r="H27" s="4">
        <f>H26</f>
        <v>281512.69</v>
      </c>
      <c r="I27" s="5"/>
      <c r="J27" s="4">
        <f>J26</f>
        <v>292360.69</v>
      </c>
      <c r="K27" s="5"/>
      <c r="L27" s="4">
        <f>ROUND((H27-J27),5)</f>
        <v>-10848</v>
      </c>
    </row>
    <row r="28" spans="1:12" x14ac:dyDescent="0.35">
      <c r="A28" s="1"/>
      <c r="B28" s="1"/>
      <c r="C28" s="1"/>
      <c r="D28" s="1" t="s">
        <v>27</v>
      </c>
      <c r="E28" s="1"/>
      <c r="F28" s="1"/>
      <c r="G28" s="1"/>
      <c r="H28" s="4"/>
      <c r="I28" s="5"/>
      <c r="J28" s="4"/>
      <c r="K28" s="5"/>
      <c r="L28" s="4"/>
    </row>
    <row r="29" spans="1:12" x14ac:dyDescent="0.35">
      <c r="A29" s="1"/>
      <c r="B29" s="1"/>
      <c r="C29" s="1"/>
      <c r="D29" s="1"/>
      <c r="E29" s="1" t="s">
        <v>28</v>
      </c>
      <c r="F29" s="1"/>
      <c r="G29" s="1"/>
      <c r="H29" s="4"/>
      <c r="I29" s="5"/>
      <c r="J29" s="4"/>
      <c r="K29" s="5"/>
      <c r="L29" s="4"/>
    </row>
    <row r="30" spans="1:12" x14ac:dyDescent="0.35">
      <c r="A30" s="1"/>
      <c r="B30" s="1"/>
      <c r="C30" s="1"/>
      <c r="D30" s="1"/>
      <c r="E30" s="1"/>
      <c r="F30" s="1" t="s">
        <v>28</v>
      </c>
      <c r="G30" s="1"/>
      <c r="H30" s="4">
        <v>1469.6</v>
      </c>
      <c r="I30" s="5"/>
      <c r="J30" s="4">
        <v>2500</v>
      </c>
      <c r="K30" s="5"/>
      <c r="L30" s="4">
        <f>ROUND((H30-J30),5)</f>
        <v>-1030.4000000000001</v>
      </c>
    </row>
    <row r="31" spans="1:12" ht="15" thickBot="1" x14ac:dyDescent="0.4">
      <c r="A31" s="1"/>
      <c r="B31" s="1"/>
      <c r="C31" s="1"/>
      <c r="D31" s="1"/>
      <c r="E31" s="1"/>
      <c r="F31" s="1" t="s">
        <v>29</v>
      </c>
      <c r="G31" s="1"/>
      <c r="H31" s="6">
        <v>0</v>
      </c>
      <c r="I31" s="5"/>
      <c r="J31" s="6">
        <v>500</v>
      </c>
      <c r="K31" s="5"/>
      <c r="L31" s="6">
        <f>ROUND((H31-J31),5)</f>
        <v>-500</v>
      </c>
    </row>
    <row r="32" spans="1:12" x14ac:dyDescent="0.35">
      <c r="A32" s="1"/>
      <c r="B32" s="1"/>
      <c r="C32" s="1"/>
      <c r="D32" s="1"/>
      <c r="E32" s="1" t="s">
        <v>30</v>
      </c>
      <c r="F32" s="1"/>
      <c r="G32" s="1"/>
      <c r="H32" s="4">
        <f>ROUND(SUM(H29:H31),5)</f>
        <v>1469.6</v>
      </c>
      <c r="I32" s="5"/>
      <c r="J32" s="4">
        <f>ROUND(SUM(J29:J31),5)</f>
        <v>3000</v>
      </c>
      <c r="K32" s="5"/>
      <c r="L32" s="4">
        <f>ROUND((H32-J32),5)</f>
        <v>-1530.4</v>
      </c>
    </row>
    <row r="33" spans="1:12" x14ac:dyDescent="0.35">
      <c r="A33" s="1"/>
      <c r="B33" s="1"/>
      <c r="C33" s="1"/>
      <c r="D33" s="1"/>
      <c r="E33" s="1" t="s">
        <v>31</v>
      </c>
      <c r="F33" s="1"/>
      <c r="G33" s="1"/>
      <c r="H33" s="4"/>
      <c r="I33" s="5"/>
      <c r="J33" s="4"/>
      <c r="K33" s="5"/>
      <c r="L33" s="4"/>
    </row>
    <row r="34" spans="1:12" x14ac:dyDescent="0.35">
      <c r="A34" s="1"/>
      <c r="B34" s="1"/>
      <c r="C34" s="1"/>
      <c r="D34" s="1"/>
      <c r="E34" s="1"/>
      <c r="F34" s="1" t="s">
        <v>32</v>
      </c>
      <c r="G34" s="1"/>
      <c r="H34" s="4">
        <v>1540.93</v>
      </c>
      <c r="I34" s="5"/>
      <c r="J34" s="4">
        <v>3500</v>
      </c>
      <c r="K34" s="5"/>
      <c r="L34" s="4">
        <f>ROUND((H34-J34),5)</f>
        <v>-1959.07</v>
      </c>
    </row>
    <row r="35" spans="1:12" x14ac:dyDescent="0.35">
      <c r="A35" s="1"/>
      <c r="B35" s="1"/>
      <c r="C35" s="1"/>
      <c r="D35" s="1"/>
      <c r="E35" s="1"/>
      <c r="F35" s="1" t="s">
        <v>33</v>
      </c>
      <c r="G35" s="1"/>
      <c r="H35" s="4">
        <v>218.68</v>
      </c>
      <c r="I35" s="5"/>
      <c r="J35" s="4">
        <v>1000</v>
      </c>
      <c r="K35" s="5"/>
      <c r="L35" s="4">
        <f>ROUND((H35-J35),5)</f>
        <v>-781.32</v>
      </c>
    </row>
    <row r="36" spans="1:12" x14ac:dyDescent="0.35">
      <c r="A36" s="1"/>
      <c r="B36" s="1"/>
      <c r="C36" s="1"/>
      <c r="D36" s="1"/>
      <c r="E36" s="1"/>
      <c r="F36" s="1" t="s">
        <v>34</v>
      </c>
      <c r="G36" s="1"/>
      <c r="H36" s="4"/>
      <c r="I36" s="5"/>
      <c r="J36" s="4"/>
      <c r="K36" s="5"/>
      <c r="L36" s="4"/>
    </row>
    <row r="37" spans="1:12" x14ac:dyDescent="0.35">
      <c r="A37" s="1"/>
      <c r="B37" s="1"/>
      <c r="C37" s="1"/>
      <c r="D37" s="1"/>
      <c r="E37" s="1"/>
      <c r="F37" s="1"/>
      <c r="G37" s="1" t="s">
        <v>35</v>
      </c>
      <c r="H37" s="4">
        <v>805</v>
      </c>
      <c r="I37" s="5"/>
      <c r="J37" s="4">
        <v>1000</v>
      </c>
      <c r="K37" s="5"/>
      <c r="L37" s="4">
        <f>ROUND((H37-J37),5)</f>
        <v>-195</v>
      </c>
    </row>
    <row r="38" spans="1:12" ht="15" thickBot="1" x14ac:dyDescent="0.4">
      <c r="A38" s="1"/>
      <c r="B38" s="1"/>
      <c r="C38" s="1"/>
      <c r="D38" s="1"/>
      <c r="E38" s="1"/>
      <c r="F38" s="1"/>
      <c r="G38" s="1" t="s">
        <v>36</v>
      </c>
      <c r="H38" s="6">
        <v>0</v>
      </c>
      <c r="I38" s="5"/>
      <c r="J38" s="6">
        <v>1000</v>
      </c>
      <c r="K38" s="5"/>
      <c r="L38" s="6">
        <f>ROUND((H38-J38),5)</f>
        <v>-1000</v>
      </c>
    </row>
    <row r="39" spans="1:12" x14ac:dyDescent="0.35">
      <c r="A39" s="1"/>
      <c r="B39" s="1"/>
      <c r="C39" s="1"/>
      <c r="D39" s="1"/>
      <c r="E39" s="1"/>
      <c r="F39" s="1" t="s">
        <v>37</v>
      </c>
      <c r="G39" s="1"/>
      <c r="H39" s="4">
        <f>ROUND(SUM(H36:H38),5)</f>
        <v>805</v>
      </c>
      <c r="I39" s="5"/>
      <c r="J39" s="4">
        <f>ROUND(SUM(J36:J38),5)</f>
        <v>2000</v>
      </c>
      <c r="K39" s="5"/>
      <c r="L39" s="4">
        <f>ROUND((H39-J39),5)</f>
        <v>-1195</v>
      </c>
    </row>
    <row r="40" spans="1:12" x14ac:dyDescent="0.35">
      <c r="A40" s="1"/>
      <c r="B40" s="1"/>
      <c r="C40" s="1"/>
      <c r="D40" s="1"/>
      <c r="E40" s="1"/>
      <c r="F40" s="1" t="s">
        <v>38</v>
      </c>
      <c r="G40" s="1"/>
      <c r="H40" s="4">
        <v>6385.48</v>
      </c>
      <c r="I40" s="5"/>
      <c r="J40" s="4">
        <v>18000</v>
      </c>
      <c r="K40" s="5"/>
      <c r="L40" s="4">
        <f>ROUND((H40-J40),5)</f>
        <v>-11614.52</v>
      </c>
    </row>
    <row r="41" spans="1:12" x14ac:dyDescent="0.35">
      <c r="A41" s="1"/>
      <c r="B41" s="1"/>
      <c r="C41" s="1"/>
      <c r="D41" s="1"/>
      <c r="E41" s="1"/>
      <c r="F41" s="1" t="s">
        <v>39</v>
      </c>
      <c r="G41" s="1"/>
      <c r="H41" s="4">
        <v>56.33</v>
      </c>
      <c r="I41" s="5"/>
      <c r="J41" s="4"/>
      <c r="K41" s="5"/>
      <c r="L41" s="4"/>
    </row>
    <row r="42" spans="1:12" x14ac:dyDescent="0.35">
      <c r="A42" s="1"/>
      <c r="B42" s="1"/>
      <c r="C42" s="1"/>
      <c r="D42" s="1"/>
      <c r="E42" s="1"/>
      <c r="F42" s="1" t="s">
        <v>40</v>
      </c>
      <c r="G42" s="1"/>
      <c r="H42" s="4">
        <v>2254.36</v>
      </c>
      <c r="I42" s="5"/>
      <c r="J42" s="4">
        <v>20000</v>
      </c>
      <c r="K42" s="5"/>
      <c r="L42" s="4">
        <f>ROUND((H42-J42),5)</f>
        <v>-17745.64</v>
      </c>
    </row>
    <row r="43" spans="1:12" x14ac:dyDescent="0.35">
      <c r="A43" s="1"/>
      <c r="B43" s="1"/>
      <c r="C43" s="1"/>
      <c r="D43" s="1"/>
      <c r="E43" s="1"/>
      <c r="F43" s="1" t="s">
        <v>41</v>
      </c>
      <c r="G43" s="1"/>
      <c r="H43" s="4"/>
      <c r="I43" s="5"/>
      <c r="J43" s="4"/>
      <c r="K43" s="5"/>
      <c r="L43" s="4"/>
    </row>
    <row r="44" spans="1:12" x14ac:dyDescent="0.35">
      <c r="A44" s="1"/>
      <c r="B44" s="1"/>
      <c r="C44" s="1"/>
      <c r="D44" s="1"/>
      <c r="E44" s="1"/>
      <c r="F44" s="1"/>
      <c r="G44" s="1" t="s">
        <v>42</v>
      </c>
      <c r="H44" s="4">
        <v>1660.97</v>
      </c>
      <c r="I44" s="5"/>
      <c r="J44" s="4">
        <v>3000</v>
      </c>
      <c r="K44" s="5"/>
      <c r="L44" s="4">
        <f>ROUND((H44-J44),5)</f>
        <v>-1339.03</v>
      </c>
    </row>
    <row r="45" spans="1:12" ht="15" thickBot="1" x14ac:dyDescent="0.4">
      <c r="A45" s="1"/>
      <c r="B45" s="1"/>
      <c r="C45" s="1"/>
      <c r="D45" s="1"/>
      <c r="E45" s="1"/>
      <c r="F45" s="1"/>
      <c r="G45" s="1" t="s">
        <v>43</v>
      </c>
      <c r="H45" s="7">
        <v>6743.31</v>
      </c>
      <c r="I45" s="5"/>
      <c r="J45" s="7">
        <v>15000</v>
      </c>
      <c r="K45" s="5"/>
      <c r="L45" s="7">
        <f>ROUND((H45-J45),5)</f>
        <v>-8256.69</v>
      </c>
    </row>
    <row r="46" spans="1:12" ht="15" thickBot="1" x14ac:dyDescent="0.4">
      <c r="A46" s="1"/>
      <c r="B46" s="1"/>
      <c r="C46" s="1"/>
      <c r="D46" s="1"/>
      <c r="E46" s="1"/>
      <c r="F46" s="1" t="s">
        <v>44</v>
      </c>
      <c r="G46" s="1"/>
      <c r="H46" s="9">
        <f>ROUND(SUM(H43:H45),5)</f>
        <v>8404.2800000000007</v>
      </c>
      <c r="I46" s="5"/>
      <c r="J46" s="9">
        <f>ROUND(SUM(J43:J45),5)</f>
        <v>18000</v>
      </c>
      <c r="K46" s="5"/>
      <c r="L46" s="9">
        <f>ROUND((H46-J46),5)</f>
        <v>-9595.7199999999993</v>
      </c>
    </row>
    <row r="47" spans="1:12" x14ac:dyDescent="0.35">
      <c r="A47" s="1"/>
      <c r="B47" s="1"/>
      <c r="C47" s="1"/>
      <c r="D47" s="1"/>
      <c r="E47" s="1" t="s">
        <v>45</v>
      </c>
      <c r="F47" s="1"/>
      <c r="G47" s="1"/>
      <c r="H47" s="4">
        <f>ROUND(SUM(H33:H35)+SUM(H39:H42)+H46,5)</f>
        <v>19665.060000000001</v>
      </c>
      <c r="I47" s="5"/>
      <c r="J47" s="4">
        <f>ROUND(SUM(J33:J35)+SUM(J39:J42)+J46,5)</f>
        <v>62500</v>
      </c>
      <c r="K47" s="5"/>
      <c r="L47" s="4">
        <f>ROUND((H47-J47),5)</f>
        <v>-42834.94</v>
      </c>
    </row>
    <row r="48" spans="1:12" x14ac:dyDescent="0.35">
      <c r="A48" s="1"/>
      <c r="B48" s="1"/>
      <c r="C48" s="1"/>
      <c r="D48" s="1"/>
      <c r="E48" s="1" t="s">
        <v>46</v>
      </c>
      <c r="F48" s="1"/>
      <c r="G48" s="1"/>
      <c r="H48" s="4"/>
      <c r="I48" s="5"/>
      <c r="J48" s="4"/>
      <c r="K48" s="5"/>
      <c r="L48" s="4"/>
    </row>
    <row r="49" spans="1:12" x14ac:dyDescent="0.35">
      <c r="A49" s="1"/>
      <c r="B49" s="1"/>
      <c r="C49" s="1"/>
      <c r="D49" s="1"/>
      <c r="E49" s="1"/>
      <c r="F49" s="1" t="s">
        <v>47</v>
      </c>
      <c r="G49" s="1"/>
      <c r="H49" s="4">
        <v>2810.8</v>
      </c>
      <c r="I49" s="5"/>
      <c r="J49" s="4">
        <v>2000</v>
      </c>
      <c r="K49" s="5"/>
      <c r="L49" s="20">
        <f>ROUND((H49-J49),5)</f>
        <v>810.8</v>
      </c>
    </row>
    <row r="50" spans="1:12" x14ac:dyDescent="0.35">
      <c r="A50" s="1"/>
      <c r="B50" s="1"/>
      <c r="C50" s="1"/>
      <c r="D50" s="1"/>
      <c r="E50" s="1"/>
      <c r="F50" s="1" t="s">
        <v>48</v>
      </c>
      <c r="G50" s="1"/>
      <c r="H50" s="4">
        <v>267.64999999999998</v>
      </c>
      <c r="I50" s="5"/>
      <c r="J50" s="4">
        <v>3500</v>
      </c>
      <c r="K50" s="5"/>
      <c r="L50" s="4">
        <f>ROUND((H50-J50),5)</f>
        <v>-3232.35</v>
      </c>
    </row>
    <row r="51" spans="1:12" x14ac:dyDescent="0.35">
      <c r="A51" s="1"/>
      <c r="B51" s="1"/>
      <c r="C51" s="1"/>
      <c r="D51" s="1"/>
      <c r="E51" s="1"/>
      <c r="F51" s="1" t="s">
        <v>49</v>
      </c>
      <c r="G51" s="1"/>
      <c r="H51" s="4">
        <v>-7490.27</v>
      </c>
      <c r="I51" s="5"/>
      <c r="J51" s="4">
        <v>4000</v>
      </c>
      <c r="K51" s="5"/>
      <c r="L51" s="4">
        <f>ROUND((H51-J51),5)</f>
        <v>-11490.27</v>
      </c>
    </row>
    <row r="52" spans="1:12" x14ac:dyDescent="0.35">
      <c r="A52" s="1"/>
      <c r="B52" s="1"/>
      <c r="C52" s="1"/>
      <c r="D52" s="1"/>
      <c r="E52" s="1"/>
      <c r="F52" s="1" t="s">
        <v>50</v>
      </c>
      <c r="G52" s="1"/>
      <c r="H52" s="4"/>
      <c r="I52" s="5"/>
      <c r="J52" s="4"/>
      <c r="K52" s="5"/>
      <c r="L52" s="4"/>
    </row>
    <row r="53" spans="1:12" x14ac:dyDescent="0.35">
      <c r="A53" s="1"/>
      <c r="B53" s="1"/>
      <c r="C53" s="1"/>
      <c r="D53" s="1"/>
      <c r="E53" s="1"/>
      <c r="F53" s="1"/>
      <c r="G53" s="1" t="s">
        <v>51</v>
      </c>
      <c r="H53" s="4">
        <v>-46</v>
      </c>
      <c r="I53" s="5"/>
      <c r="J53" s="4">
        <v>1500</v>
      </c>
      <c r="K53" s="5"/>
      <c r="L53" s="4">
        <f>ROUND((H53-J53),5)</f>
        <v>-1546</v>
      </c>
    </row>
    <row r="54" spans="1:12" ht="15" thickBot="1" x14ac:dyDescent="0.4">
      <c r="A54" s="1"/>
      <c r="B54" s="1"/>
      <c r="C54" s="1"/>
      <c r="D54" s="1"/>
      <c r="E54" s="1"/>
      <c r="F54" s="1"/>
      <c r="G54" s="1" t="s">
        <v>52</v>
      </c>
      <c r="H54" s="7">
        <v>1769.47</v>
      </c>
      <c r="I54" s="5"/>
      <c r="J54" s="7">
        <v>5000</v>
      </c>
      <c r="K54" s="5"/>
      <c r="L54" s="7">
        <f>ROUND((H54-J54),5)</f>
        <v>-3230.53</v>
      </c>
    </row>
    <row r="55" spans="1:12" ht="15" thickBot="1" x14ac:dyDescent="0.4">
      <c r="A55" s="1"/>
      <c r="B55" s="1"/>
      <c r="C55" s="1"/>
      <c r="D55" s="1"/>
      <c r="E55" s="1"/>
      <c r="F55" s="1" t="s">
        <v>53</v>
      </c>
      <c r="G55" s="1"/>
      <c r="H55" s="9">
        <f>ROUND(SUM(H52:H54),5)</f>
        <v>1723.47</v>
      </c>
      <c r="I55" s="5"/>
      <c r="J55" s="9">
        <f>ROUND(SUM(J52:J54),5)</f>
        <v>6500</v>
      </c>
      <c r="K55" s="5"/>
      <c r="L55" s="9">
        <f>ROUND((H55-J55),5)</f>
        <v>-4776.53</v>
      </c>
    </row>
    <row r="56" spans="1:12" x14ac:dyDescent="0.35">
      <c r="A56" s="1"/>
      <c r="B56" s="1"/>
      <c r="C56" s="1"/>
      <c r="D56" s="1"/>
      <c r="E56" s="1" t="s">
        <v>54</v>
      </c>
      <c r="F56" s="1"/>
      <c r="G56" s="1"/>
      <c r="H56" s="4">
        <f>ROUND(SUM(H48:H51)+H55,5)</f>
        <v>-2688.35</v>
      </c>
      <c r="I56" s="5"/>
      <c r="J56" s="4">
        <f>ROUND(SUM(J48:J51)+J55,5)</f>
        <v>16000</v>
      </c>
      <c r="K56" s="5"/>
      <c r="L56" s="4">
        <f>ROUND((H56-J56),5)</f>
        <v>-18688.349999999999</v>
      </c>
    </row>
    <row r="57" spans="1:12" x14ac:dyDescent="0.35">
      <c r="A57" s="1"/>
      <c r="B57" s="1"/>
      <c r="C57" s="1"/>
      <c r="D57" s="1"/>
      <c r="E57" s="1" t="s">
        <v>55</v>
      </c>
      <c r="F57" s="1"/>
      <c r="G57" s="1"/>
      <c r="H57" s="4">
        <v>0</v>
      </c>
      <c r="I57" s="5"/>
      <c r="J57" s="4">
        <v>500</v>
      </c>
      <c r="K57" s="5"/>
      <c r="L57" s="4">
        <f>ROUND((H57-J57),5)</f>
        <v>-500</v>
      </c>
    </row>
    <row r="58" spans="1:12" x14ac:dyDescent="0.35">
      <c r="A58" s="1"/>
      <c r="B58" s="1"/>
      <c r="C58" s="1"/>
      <c r="D58" s="1"/>
      <c r="E58" s="1" t="s">
        <v>56</v>
      </c>
      <c r="F58" s="1"/>
      <c r="G58" s="1"/>
      <c r="H58" s="4"/>
      <c r="I58" s="5"/>
      <c r="J58" s="4"/>
      <c r="K58" s="5"/>
      <c r="L58" s="4"/>
    </row>
    <row r="59" spans="1:12" ht="15" thickBot="1" x14ac:dyDescent="0.4">
      <c r="A59" s="1"/>
      <c r="B59" s="1"/>
      <c r="C59" s="1"/>
      <c r="D59" s="1"/>
      <c r="E59" s="1"/>
      <c r="F59" s="1" t="s">
        <v>8</v>
      </c>
      <c r="G59" s="1"/>
      <c r="H59" s="6">
        <v>12067.87</v>
      </c>
      <c r="I59" s="5"/>
      <c r="J59" s="6"/>
      <c r="K59" s="5"/>
      <c r="L59" s="6"/>
    </row>
    <row r="60" spans="1:12" x14ac:dyDescent="0.35">
      <c r="A60" s="1"/>
      <c r="B60" s="1"/>
      <c r="C60" s="1"/>
      <c r="D60" s="1"/>
      <c r="E60" s="1" t="s">
        <v>57</v>
      </c>
      <c r="F60" s="1"/>
      <c r="G60" s="1"/>
      <c r="H60" s="4">
        <f>ROUND(SUM(H58:H59),5)</f>
        <v>12067.87</v>
      </c>
      <c r="I60" s="5"/>
      <c r="J60" s="4">
        <f>ROUND(SUM(J58:J59),5)</f>
        <v>0</v>
      </c>
      <c r="K60" s="5"/>
      <c r="L60" s="4">
        <f>ROUND((H60-J60),5)</f>
        <v>12067.87</v>
      </c>
    </row>
    <row r="61" spans="1:12" x14ac:dyDescent="0.35">
      <c r="A61" s="1"/>
      <c r="B61" s="1"/>
      <c r="C61" s="1"/>
      <c r="D61" s="1"/>
      <c r="E61" s="1" t="s">
        <v>58</v>
      </c>
      <c r="F61" s="1"/>
      <c r="G61" s="1"/>
      <c r="H61" s="4">
        <v>0</v>
      </c>
      <c r="I61" s="5"/>
      <c r="J61" s="4">
        <v>3500</v>
      </c>
      <c r="K61" s="5"/>
      <c r="L61" s="4">
        <f>ROUND((H61-J61),5)</f>
        <v>-3500</v>
      </c>
    </row>
    <row r="62" spans="1:12" x14ac:dyDescent="0.35">
      <c r="A62" s="1"/>
      <c r="B62" s="1"/>
      <c r="C62" s="1"/>
      <c r="D62" s="1"/>
      <c r="E62" s="1" t="s">
        <v>59</v>
      </c>
      <c r="F62" s="1"/>
      <c r="G62" s="1"/>
      <c r="H62" s="4"/>
      <c r="I62" s="5"/>
      <c r="J62" s="4"/>
      <c r="K62" s="5"/>
      <c r="L62" s="4"/>
    </row>
    <row r="63" spans="1:12" x14ac:dyDescent="0.35">
      <c r="A63" s="1"/>
      <c r="B63" s="1"/>
      <c r="C63" s="1"/>
      <c r="D63" s="1"/>
      <c r="E63" s="1"/>
      <c r="F63" s="1" t="s">
        <v>60</v>
      </c>
      <c r="G63" s="1"/>
      <c r="H63" s="4">
        <v>26223.69</v>
      </c>
      <c r="I63" s="5"/>
      <c r="J63" s="4">
        <v>26223.69</v>
      </c>
      <c r="K63" s="5"/>
      <c r="L63" s="4">
        <f>ROUND((H63-J63),5)</f>
        <v>0</v>
      </c>
    </row>
    <row r="64" spans="1:12" x14ac:dyDescent="0.35">
      <c r="A64" s="1"/>
      <c r="B64" s="1"/>
      <c r="C64" s="1"/>
      <c r="D64" s="1"/>
      <c r="E64" s="1"/>
      <c r="F64" s="1" t="s">
        <v>61</v>
      </c>
      <c r="G64" s="1"/>
      <c r="H64" s="4"/>
      <c r="I64" s="5"/>
      <c r="J64" s="4"/>
      <c r="K64" s="5"/>
      <c r="L64" s="4"/>
    </row>
    <row r="65" spans="1:12" x14ac:dyDescent="0.35">
      <c r="A65" s="1"/>
      <c r="B65" s="1"/>
      <c r="C65" s="1"/>
      <c r="D65" s="1"/>
      <c r="E65" s="1"/>
      <c r="F65" s="1"/>
      <c r="G65" s="1" t="s">
        <v>62</v>
      </c>
      <c r="H65" s="4">
        <v>1244</v>
      </c>
      <c r="I65" s="5"/>
      <c r="J65" s="4">
        <v>2000</v>
      </c>
      <c r="K65" s="5"/>
      <c r="L65" s="4">
        <f>ROUND((H65-J65),5)</f>
        <v>-756</v>
      </c>
    </row>
    <row r="66" spans="1:12" ht="15" thickBot="1" x14ac:dyDescent="0.4">
      <c r="A66" s="1"/>
      <c r="B66" s="1"/>
      <c r="C66" s="1"/>
      <c r="D66" s="1"/>
      <c r="E66" s="1"/>
      <c r="F66" s="1"/>
      <c r="G66" s="1" t="s">
        <v>63</v>
      </c>
      <c r="H66" s="7">
        <v>8358.4500000000007</v>
      </c>
      <c r="I66" s="5"/>
      <c r="J66" s="7">
        <v>8500</v>
      </c>
      <c r="K66" s="5"/>
      <c r="L66" s="7">
        <f>ROUND((H66-J66),5)</f>
        <v>-141.55000000000001</v>
      </c>
    </row>
    <row r="67" spans="1:12" ht="15" thickBot="1" x14ac:dyDescent="0.4">
      <c r="A67" s="1"/>
      <c r="B67" s="1"/>
      <c r="C67" s="1"/>
      <c r="D67" s="1"/>
      <c r="E67" s="1"/>
      <c r="F67" s="1" t="s">
        <v>64</v>
      </c>
      <c r="G67" s="1"/>
      <c r="H67" s="9">
        <f>ROUND(SUM(H64:H66),5)</f>
        <v>9602.4500000000007</v>
      </c>
      <c r="I67" s="5"/>
      <c r="J67" s="9">
        <f>ROUND(SUM(J64:J66),5)</f>
        <v>10500</v>
      </c>
      <c r="K67" s="5"/>
      <c r="L67" s="9">
        <f>ROUND((H67-J67),5)</f>
        <v>-897.55</v>
      </c>
    </row>
    <row r="68" spans="1:12" x14ac:dyDescent="0.35">
      <c r="A68" s="1"/>
      <c r="B68" s="1"/>
      <c r="C68" s="1"/>
      <c r="D68" s="1"/>
      <c r="E68" s="1" t="s">
        <v>65</v>
      </c>
      <c r="F68" s="1"/>
      <c r="G68" s="1"/>
      <c r="H68" s="4">
        <f>ROUND(SUM(H62:H63)+H67,5)</f>
        <v>35826.14</v>
      </c>
      <c r="I68" s="5"/>
      <c r="J68" s="4">
        <f>ROUND(SUM(J62:J63)+J67,5)</f>
        <v>36723.69</v>
      </c>
      <c r="K68" s="5"/>
      <c r="L68" s="4">
        <f>ROUND((H68-J68),5)</f>
        <v>-897.55</v>
      </c>
    </row>
    <row r="69" spans="1:12" x14ac:dyDescent="0.35">
      <c r="A69" s="1"/>
      <c r="B69" s="1"/>
      <c r="C69" s="1"/>
      <c r="D69" s="1"/>
      <c r="E69" s="1" t="s">
        <v>66</v>
      </c>
      <c r="F69" s="1"/>
      <c r="G69" s="1"/>
      <c r="H69" s="4"/>
      <c r="I69" s="5"/>
      <c r="J69" s="4"/>
      <c r="K69" s="5"/>
      <c r="L69" s="4"/>
    </row>
    <row r="70" spans="1:12" ht="15" thickBot="1" x14ac:dyDescent="0.4">
      <c r="A70" s="1"/>
      <c r="B70" s="1"/>
      <c r="C70" s="1"/>
      <c r="D70" s="1"/>
      <c r="E70" s="1"/>
      <c r="F70" s="1" t="s">
        <v>67</v>
      </c>
      <c r="G70" s="1"/>
      <c r="H70" s="6">
        <v>95874.18</v>
      </c>
      <c r="I70" s="5"/>
      <c r="J70" s="6">
        <v>25177</v>
      </c>
      <c r="K70" s="5"/>
      <c r="L70" s="6">
        <f>ROUND((H70-J70),5)</f>
        <v>70697.179999999993</v>
      </c>
    </row>
    <row r="71" spans="1:12" x14ac:dyDescent="0.35">
      <c r="A71" s="1"/>
      <c r="B71" s="1"/>
      <c r="C71" s="1"/>
      <c r="D71" s="1"/>
      <c r="E71" s="1" t="s">
        <v>68</v>
      </c>
      <c r="F71" s="1"/>
      <c r="G71" s="1"/>
      <c r="H71" s="4">
        <f>ROUND(SUM(H69:H70),5)</f>
        <v>95874.18</v>
      </c>
      <c r="I71" s="5"/>
      <c r="J71" s="4">
        <f>ROUND(SUM(J69:J70),5)</f>
        <v>25177</v>
      </c>
      <c r="K71" s="5"/>
      <c r="L71" s="4">
        <f>ROUND((H71-J71),5)</f>
        <v>70697.179999999993</v>
      </c>
    </row>
    <row r="72" spans="1:12" x14ac:dyDescent="0.35">
      <c r="A72" s="1"/>
      <c r="B72" s="1"/>
      <c r="C72" s="1"/>
      <c r="D72" s="1"/>
      <c r="E72" s="1" t="s">
        <v>69</v>
      </c>
      <c r="F72" s="1"/>
      <c r="G72" s="1"/>
      <c r="H72" s="4"/>
      <c r="I72" s="5"/>
      <c r="J72" s="4"/>
      <c r="K72" s="5"/>
      <c r="L72" s="4"/>
    </row>
    <row r="73" spans="1:12" x14ac:dyDescent="0.35">
      <c r="A73" s="1"/>
      <c r="B73" s="1"/>
      <c r="C73" s="1"/>
      <c r="D73" s="1"/>
      <c r="E73" s="1"/>
      <c r="F73" s="1" t="s">
        <v>70</v>
      </c>
      <c r="G73" s="1"/>
      <c r="H73" s="4">
        <v>500</v>
      </c>
      <c r="I73" s="5"/>
      <c r="J73" s="4">
        <v>500</v>
      </c>
      <c r="K73" s="5"/>
      <c r="L73" s="4">
        <f>ROUND((H73-J73),5)</f>
        <v>0</v>
      </c>
    </row>
    <row r="74" spans="1:12" x14ac:dyDescent="0.35">
      <c r="A74" s="1"/>
      <c r="B74" s="1"/>
      <c r="C74" s="1"/>
      <c r="D74" s="1"/>
      <c r="E74" s="1"/>
      <c r="F74" s="1" t="s">
        <v>71</v>
      </c>
      <c r="G74" s="1"/>
      <c r="H74" s="4">
        <v>1273.19</v>
      </c>
      <c r="I74" s="5"/>
      <c r="J74" s="4">
        <v>1000</v>
      </c>
      <c r="K74" s="5"/>
      <c r="L74" s="20">
        <f>ROUND((H74-J74),5)</f>
        <v>273.19</v>
      </c>
    </row>
    <row r="75" spans="1:12" x14ac:dyDescent="0.35">
      <c r="A75" s="1"/>
      <c r="B75" s="1"/>
      <c r="C75" s="1"/>
      <c r="D75" s="1"/>
      <c r="E75" s="1"/>
      <c r="F75" s="1" t="s">
        <v>72</v>
      </c>
      <c r="G75" s="1"/>
      <c r="H75" s="4">
        <v>6368.87</v>
      </c>
      <c r="I75" s="5"/>
      <c r="J75" s="4">
        <v>2000</v>
      </c>
      <c r="K75" s="5"/>
      <c r="L75" s="20">
        <f>ROUND((H75-J75),5)</f>
        <v>4368.87</v>
      </c>
    </row>
    <row r="76" spans="1:12" x14ac:dyDescent="0.35">
      <c r="A76" s="1"/>
      <c r="B76" s="1"/>
      <c r="C76" s="1"/>
      <c r="D76" s="1"/>
      <c r="E76" s="1"/>
      <c r="F76" s="1" t="s">
        <v>73</v>
      </c>
      <c r="G76" s="1"/>
      <c r="H76" s="4">
        <v>3122.9</v>
      </c>
      <c r="I76" s="5"/>
      <c r="J76" s="4">
        <v>4500</v>
      </c>
      <c r="K76" s="5"/>
      <c r="L76" s="4">
        <f>ROUND((H76-J76),5)</f>
        <v>-1377.1</v>
      </c>
    </row>
    <row r="77" spans="1:12" x14ac:dyDescent="0.35">
      <c r="A77" s="1"/>
      <c r="B77" s="1"/>
      <c r="C77" s="1"/>
      <c r="D77" s="1"/>
      <c r="E77" s="1"/>
      <c r="F77" s="1" t="s">
        <v>74</v>
      </c>
      <c r="G77" s="1"/>
      <c r="H77" s="4">
        <v>0</v>
      </c>
      <c r="I77" s="5"/>
      <c r="J77" s="4">
        <v>5700</v>
      </c>
      <c r="K77" s="5"/>
      <c r="L77" s="4">
        <f>ROUND((H77-J77),5)</f>
        <v>-5700</v>
      </c>
    </row>
    <row r="78" spans="1:12" x14ac:dyDescent="0.35">
      <c r="A78" s="1"/>
      <c r="B78" s="1"/>
      <c r="C78" s="1"/>
      <c r="D78" s="1"/>
      <c r="E78" s="1"/>
      <c r="F78" s="1" t="s">
        <v>75</v>
      </c>
      <c r="G78" s="1"/>
      <c r="H78" s="4">
        <v>339.87</v>
      </c>
      <c r="I78" s="5"/>
      <c r="J78" s="4">
        <v>500</v>
      </c>
      <c r="K78" s="5"/>
      <c r="L78" s="4">
        <f>ROUND((H78-J78),5)</f>
        <v>-160.13</v>
      </c>
    </row>
    <row r="79" spans="1:12" ht="15" thickBot="1" x14ac:dyDescent="0.4">
      <c r="A79" s="1"/>
      <c r="B79" s="1"/>
      <c r="C79" s="1"/>
      <c r="D79" s="1"/>
      <c r="E79" s="1"/>
      <c r="F79" s="1" t="s">
        <v>76</v>
      </c>
      <c r="G79" s="1"/>
      <c r="H79" s="6">
        <v>990</v>
      </c>
      <c r="I79" s="5"/>
      <c r="J79" s="6">
        <v>1080</v>
      </c>
      <c r="K79" s="5"/>
      <c r="L79" s="6">
        <f>ROUND((H79-J79),5)</f>
        <v>-90</v>
      </c>
    </row>
    <row r="80" spans="1:12" x14ac:dyDescent="0.35">
      <c r="A80" s="1"/>
      <c r="B80" s="1"/>
      <c r="C80" s="1"/>
      <c r="D80" s="1"/>
      <c r="E80" s="1" t="s">
        <v>77</v>
      </c>
      <c r="F80" s="1"/>
      <c r="G80" s="1"/>
      <c r="H80" s="4">
        <f>ROUND(SUM(H72:H79),5)</f>
        <v>12594.83</v>
      </c>
      <c r="I80" s="5"/>
      <c r="J80" s="4">
        <f>ROUND(SUM(J72:J79),5)</f>
        <v>15280</v>
      </c>
      <c r="K80" s="5"/>
      <c r="L80" s="4">
        <f>ROUND((H80-J80),5)</f>
        <v>-2685.17</v>
      </c>
    </row>
    <row r="81" spans="1:12" x14ac:dyDescent="0.35">
      <c r="A81" s="1"/>
      <c r="B81" s="1"/>
      <c r="C81" s="1"/>
      <c r="D81" s="1"/>
      <c r="E81" s="1" t="s">
        <v>78</v>
      </c>
      <c r="F81" s="1"/>
      <c r="G81" s="1"/>
      <c r="H81" s="4"/>
      <c r="I81" s="5"/>
      <c r="J81" s="4"/>
      <c r="K81" s="5"/>
      <c r="L81" s="4"/>
    </row>
    <row r="82" spans="1:12" ht="15" thickBot="1" x14ac:dyDescent="0.4">
      <c r="A82" s="1"/>
      <c r="B82" s="1"/>
      <c r="C82" s="1"/>
      <c r="D82" s="1"/>
      <c r="E82" s="1"/>
      <c r="F82" s="1" t="s">
        <v>38</v>
      </c>
      <c r="G82" s="1"/>
      <c r="H82" s="6">
        <v>55.7</v>
      </c>
      <c r="I82" s="5"/>
      <c r="J82" s="4"/>
      <c r="K82" s="5"/>
      <c r="L82" s="4"/>
    </row>
    <row r="83" spans="1:12" x14ac:dyDescent="0.35">
      <c r="A83" s="1"/>
      <c r="B83" s="1"/>
      <c r="C83" s="1"/>
      <c r="D83" s="1"/>
      <c r="E83" s="1" t="s">
        <v>79</v>
      </c>
      <c r="F83" s="1"/>
      <c r="G83" s="1"/>
      <c r="H83" s="4">
        <f>ROUND(SUM(H81:H82),5)</f>
        <v>55.7</v>
      </c>
      <c r="I83" s="5"/>
      <c r="J83" s="4"/>
      <c r="K83" s="5"/>
      <c r="L83" s="4"/>
    </row>
    <row r="84" spans="1:12" x14ac:dyDescent="0.35">
      <c r="A84" s="1"/>
      <c r="B84" s="1"/>
      <c r="C84" s="1"/>
      <c r="D84" s="1"/>
      <c r="E84" s="1" t="s">
        <v>80</v>
      </c>
      <c r="F84" s="1"/>
      <c r="G84" s="1"/>
      <c r="H84" s="4"/>
      <c r="I84" s="5"/>
      <c r="J84" s="4"/>
      <c r="K84" s="5"/>
      <c r="L84" s="4"/>
    </row>
    <row r="85" spans="1:12" x14ac:dyDescent="0.35">
      <c r="A85" s="1"/>
      <c r="B85" s="1"/>
      <c r="C85" s="1"/>
      <c r="D85" s="1"/>
      <c r="E85" s="1"/>
      <c r="F85" s="1" t="s">
        <v>81</v>
      </c>
      <c r="G85" s="1"/>
      <c r="H85" s="4">
        <v>14466.63</v>
      </c>
      <c r="I85" s="5"/>
      <c r="J85" s="4">
        <v>19500</v>
      </c>
      <c r="K85" s="5"/>
      <c r="L85" s="4">
        <f>ROUND((H85-J85),5)</f>
        <v>-5033.37</v>
      </c>
    </row>
    <row r="86" spans="1:12" x14ac:dyDescent="0.35">
      <c r="A86" s="1"/>
      <c r="B86" s="1"/>
      <c r="C86" s="1"/>
      <c r="D86" s="1"/>
      <c r="E86" s="1"/>
      <c r="F86" s="1" t="s">
        <v>82</v>
      </c>
      <c r="G86" s="1"/>
      <c r="H86" s="4">
        <v>8708.3700000000008</v>
      </c>
      <c r="I86" s="5"/>
      <c r="J86" s="4">
        <v>9500</v>
      </c>
      <c r="K86" s="5"/>
      <c r="L86" s="4">
        <f>ROUND((H86-J86),5)</f>
        <v>-791.63</v>
      </c>
    </row>
    <row r="87" spans="1:12" x14ac:dyDescent="0.35">
      <c r="A87" s="1"/>
      <c r="B87" s="1"/>
      <c r="C87" s="1"/>
      <c r="D87" s="1"/>
      <c r="E87" s="1"/>
      <c r="F87" s="1" t="s">
        <v>83</v>
      </c>
      <c r="G87" s="1"/>
      <c r="H87" s="4">
        <v>1650</v>
      </c>
      <c r="I87" s="5"/>
      <c r="J87" s="4">
        <v>1800</v>
      </c>
      <c r="K87" s="5"/>
      <c r="L87" s="4">
        <f>ROUND((H87-J87),5)</f>
        <v>-150</v>
      </c>
    </row>
    <row r="88" spans="1:12" x14ac:dyDescent="0.35">
      <c r="A88" s="1"/>
      <c r="B88" s="1"/>
      <c r="C88" s="1"/>
      <c r="D88" s="1"/>
      <c r="E88" s="1"/>
      <c r="F88" s="1" t="s">
        <v>84</v>
      </c>
      <c r="G88" s="1"/>
      <c r="H88" s="4">
        <v>24750</v>
      </c>
      <c r="I88" s="5"/>
      <c r="J88" s="4">
        <v>27000</v>
      </c>
      <c r="K88" s="5"/>
      <c r="L88" s="4">
        <f>ROUND((H88-J88),5)</f>
        <v>-2250</v>
      </c>
    </row>
    <row r="89" spans="1:12" x14ac:dyDescent="0.35">
      <c r="A89" s="1"/>
      <c r="B89" s="1"/>
      <c r="C89" s="1"/>
      <c r="D89" s="1"/>
      <c r="E89" s="1"/>
      <c r="F89" s="1" t="s">
        <v>85</v>
      </c>
      <c r="G89" s="1"/>
      <c r="H89" s="4">
        <v>1550</v>
      </c>
      <c r="I89" s="5"/>
      <c r="J89" s="4"/>
      <c r="K89" s="5"/>
      <c r="L89" s="4"/>
    </row>
    <row r="90" spans="1:12" x14ac:dyDescent="0.35">
      <c r="A90" s="1"/>
      <c r="B90" s="1"/>
      <c r="C90" s="1"/>
      <c r="D90" s="1"/>
      <c r="E90" s="1"/>
      <c r="F90" s="1" t="s">
        <v>86</v>
      </c>
      <c r="G90" s="1"/>
      <c r="H90" s="4">
        <v>10530</v>
      </c>
      <c r="I90" s="5"/>
      <c r="J90" s="4">
        <v>10530</v>
      </c>
      <c r="K90" s="5"/>
      <c r="L90" s="4">
        <f>ROUND((H90-J90),5)</f>
        <v>0</v>
      </c>
    </row>
    <row r="91" spans="1:12" ht="15" thickBot="1" x14ac:dyDescent="0.4">
      <c r="A91" s="1"/>
      <c r="B91" s="1"/>
      <c r="C91" s="1"/>
      <c r="D91" s="1"/>
      <c r="E91" s="1"/>
      <c r="F91" s="1" t="s">
        <v>87</v>
      </c>
      <c r="G91" s="1"/>
      <c r="H91" s="6">
        <v>4923.3</v>
      </c>
      <c r="I91" s="5"/>
      <c r="J91" s="6">
        <v>7600</v>
      </c>
      <c r="K91" s="5"/>
      <c r="L91" s="6">
        <f>ROUND((H91-J91),5)</f>
        <v>-2676.7</v>
      </c>
    </row>
    <row r="92" spans="1:12" x14ac:dyDescent="0.35">
      <c r="A92" s="1"/>
      <c r="B92" s="1"/>
      <c r="C92" s="1"/>
      <c r="D92" s="1"/>
      <c r="E92" s="1" t="s">
        <v>88</v>
      </c>
      <c r="F92" s="1"/>
      <c r="G92" s="1"/>
      <c r="H92" s="4">
        <f>ROUND(SUM(H84:H91),5)</f>
        <v>66578.3</v>
      </c>
      <c r="I92" s="5"/>
      <c r="J92" s="4">
        <f>ROUND(SUM(J84:J91),5)</f>
        <v>75930</v>
      </c>
      <c r="K92" s="5"/>
      <c r="L92" s="4">
        <f>ROUND((H92-J92),5)</f>
        <v>-9351.7000000000007</v>
      </c>
    </row>
    <row r="93" spans="1:12" x14ac:dyDescent="0.35">
      <c r="A93" s="1"/>
      <c r="B93" s="1"/>
      <c r="C93" s="1"/>
      <c r="D93" s="1"/>
      <c r="E93" s="1" t="s">
        <v>89</v>
      </c>
      <c r="F93" s="1"/>
      <c r="G93" s="1"/>
      <c r="H93" s="4">
        <v>37.729999999999997</v>
      </c>
      <c r="I93" s="5"/>
      <c r="J93" s="4">
        <v>100</v>
      </c>
      <c r="K93" s="5"/>
      <c r="L93" s="4">
        <f>ROUND((H93-J93),5)</f>
        <v>-62.27</v>
      </c>
    </row>
    <row r="94" spans="1:12" x14ac:dyDescent="0.35">
      <c r="A94" s="1"/>
      <c r="B94" s="1"/>
      <c r="C94" s="1"/>
      <c r="D94" s="1"/>
      <c r="E94" s="1" t="s">
        <v>90</v>
      </c>
      <c r="F94" s="1"/>
      <c r="G94" s="1"/>
      <c r="H94" s="4">
        <v>-0.17</v>
      </c>
      <c r="I94" s="5"/>
      <c r="J94" s="4"/>
      <c r="K94" s="5"/>
      <c r="L94" s="4"/>
    </row>
    <row r="95" spans="1:12" x14ac:dyDescent="0.35">
      <c r="A95" s="1"/>
      <c r="B95" s="1"/>
      <c r="C95" s="1"/>
      <c r="D95" s="1"/>
      <c r="E95" s="1" t="s">
        <v>91</v>
      </c>
      <c r="F95" s="1"/>
      <c r="G95" s="1"/>
      <c r="H95" s="4"/>
      <c r="I95" s="5"/>
      <c r="J95" s="4"/>
      <c r="K95" s="5"/>
      <c r="L95" s="4"/>
    </row>
    <row r="96" spans="1:12" x14ac:dyDescent="0.35">
      <c r="A96" s="1"/>
      <c r="B96" s="1"/>
      <c r="C96" s="1"/>
      <c r="D96" s="1"/>
      <c r="E96" s="1"/>
      <c r="F96" s="1" t="s">
        <v>92</v>
      </c>
      <c r="G96" s="1"/>
      <c r="H96" s="4">
        <v>630</v>
      </c>
      <c r="I96" s="5"/>
      <c r="J96" s="4">
        <v>2500</v>
      </c>
      <c r="K96" s="5"/>
      <c r="L96" s="4">
        <f>ROUND((H96-J96),5)</f>
        <v>-1870</v>
      </c>
    </row>
    <row r="97" spans="1:12" x14ac:dyDescent="0.35">
      <c r="A97" s="1"/>
      <c r="B97" s="1"/>
      <c r="C97" s="1"/>
      <c r="D97" s="1"/>
      <c r="E97" s="1"/>
      <c r="F97" s="1" t="s">
        <v>93</v>
      </c>
      <c r="G97" s="1"/>
      <c r="H97" s="4">
        <v>0</v>
      </c>
      <c r="I97" s="5"/>
      <c r="J97" s="4">
        <v>500</v>
      </c>
      <c r="K97" s="5"/>
      <c r="L97" s="4">
        <f>ROUND((H97-J97),5)</f>
        <v>-500</v>
      </c>
    </row>
    <row r="98" spans="1:12" x14ac:dyDescent="0.35">
      <c r="A98" s="1"/>
      <c r="B98" s="1"/>
      <c r="C98" s="1"/>
      <c r="D98" s="1"/>
      <c r="E98" s="1"/>
      <c r="F98" s="1" t="s">
        <v>94</v>
      </c>
      <c r="G98" s="1"/>
      <c r="H98" s="4">
        <v>0</v>
      </c>
      <c r="I98" s="5"/>
      <c r="J98" s="4">
        <v>15000</v>
      </c>
      <c r="K98" s="5"/>
      <c r="L98" s="4">
        <f>ROUND((H98-J98),5)</f>
        <v>-15000</v>
      </c>
    </row>
    <row r="99" spans="1:12" x14ac:dyDescent="0.35">
      <c r="A99" s="1"/>
      <c r="B99" s="1"/>
      <c r="C99" s="1"/>
      <c r="D99" s="1"/>
      <c r="E99" s="1"/>
      <c r="F99" s="1" t="s">
        <v>95</v>
      </c>
      <c r="G99" s="1"/>
      <c r="H99" s="4">
        <v>234.44</v>
      </c>
      <c r="I99" s="5"/>
      <c r="J99" s="4">
        <v>5000</v>
      </c>
      <c r="K99" s="5"/>
      <c r="L99" s="4">
        <f>ROUND((H99-J99),5)</f>
        <v>-4765.5600000000004</v>
      </c>
    </row>
    <row r="100" spans="1:12" x14ac:dyDescent="0.35">
      <c r="A100" s="1"/>
      <c r="B100" s="1"/>
      <c r="C100" s="1"/>
      <c r="D100" s="1"/>
      <c r="E100" s="1"/>
      <c r="F100" s="1" t="s">
        <v>96</v>
      </c>
      <c r="G100" s="1"/>
      <c r="H100" s="4"/>
      <c r="I100" s="5"/>
      <c r="J100" s="4"/>
      <c r="K100" s="5"/>
      <c r="L100" s="4"/>
    </row>
    <row r="101" spans="1:12" x14ac:dyDescent="0.35">
      <c r="A101" s="1"/>
      <c r="B101" s="1"/>
      <c r="C101" s="1"/>
      <c r="D101" s="1"/>
      <c r="E101" s="1"/>
      <c r="F101" s="1"/>
      <c r="G101" s="1" t="s">
        <v>97</v>
      </c>
      <c r="H101" s="4">
        <v>2243</v>
      </c>
      <c r="I101" s="5"/>
      <c r="J101" s="4">
        <v>0</v>
      </c>
      <c r="K101" s="5"/>
      <c r="L101" s="4">
        <f>ROUND((H101-J101),5)</f>
        <v>2243</v>
      </c>
    </row>
    <row r="102" spans="1:12" x14ac:dyDescent="0.35">
      <c r="A102" s="1"/>
      <c r="B102" s="1"/>
      <c r="C102" s="1"/>
      <c r="D102" s="1"/>
      <c r="E102" s="1"/>
      <c r="F102" s="1"/>
      <c r="G102" s="1" t="s">
        <v>98</v>
      </c>
      <c r="H102" s="4">
        <v>263.44</v>
      </c>
      <c r="I102" s="5"/>
      <c r="J102" s="4">
        <v>0</v>
      </c>
      <c r="K102" s="5"/>
      <c r="L102" s="4">
        <f>ROUND((H102-J102),5)</f>
        <v>263.44</v>
      </c>
    </row>
    <row r="103" spans="1:12" x14ac:dyDescent="0.35">
      <c r="A103" s="1"/>
      <c r="B103" s="1"/>
      <c r="C103" s="1"/>
      <c r="D103" s="1"/>
      <c r="E103" s="1"/>
      <c r="F103" s="1"/>
      <c r="G103" s="1" t="s">
        <v>99</v>
      </c>
      <c r="H103" s="4">
        <v>3736.06</v>
      </c>
      <c r="I103" s="5"/>
      <c r="J103" s="4">
        <v>0</v>
      </c>
      <c r="K103" s="5"/>
      <c r="L103" s="4">
        <f>ROUND((H103-J103),5)</f>
        <v>3736.06</v>
      </c>
    </row>
    <row r="104" spans="1:12" ht="15" thickBot="1" x14ac:dyDescent="0.4">
      <c r="A104" s="1"/>
      <c r="B104" s="1"/>
      <c r="C104" s="1"/>
      <c r="D104" s="1"/>
      <c r="E104" s="1"/>
      <c r="F104" s="1"/>
      <c r="G104" s="1" t="s">
        <v>100</v>
      </c>
      <c r="H104" s="7">
        <v>0</v>
      </c>
      <c r="I104" s="5"/>
      <c r="J104" s="7">
        <v>4470</v>
      </c>
      <c r="K104" s="5"/>
      <c r="L104" s="7">
        <f>ROUND((H104-J104),5)</f>
        <v>-4470</v>
      </c>
    </row>
    <row r="105" spans="1:12" ht="15" thickBot="1" x14ac:dyDescent="0.4">
      <c r="A105" s="1"/>
      <c r="B105" s="1"/>
      <c r="C105" s="1"/>
      <c r="D105" s="1"/>
      <c r="E105" s="1"/>
      <c r="F105" s="1" t="s">
        <v>101</v>
      </c>
      <c r="G105" s="1"/>
      <c r="H105" s="9">
        <f>ROUND(SUM(H100:H104),5)</f>
        <v>6242.5</v>
      </c>
      <c r="I105" s="5"/>
      <c r="J105" s="9">
        <f>ROUND(SUM(J100:J104),5)</f>
        <v>4470</v>
      </c>
      <c r="K105" s="5"/>
      <c r="L105" s="21">
        <f>ROUND((H105-J105),5)</f>
        <v>1772.5</v>
      </c>
    </row>
    <row r="106" spans="1:12" x14ac:dyDescent="0.35">
      <c r="A106" s="1"/>
      <c r="B106" s="1"/>
      <c r="C106" s="1"/>
      <c r="D106" s="1"/>
      <c r="E106" s="1" t="s">
        <v>102</v>
      </c>
      <c r="F106" s="1"/>
      <c r="G106" s="1"/>
      <c r="H106" s="4">
        <f>ROUND(SUM(H95:H99)+H105,5)</f>
        <v>7106.94</v>
      </c>
      <c r="I106" s="5"/>
      <c r="J106" s="4">
        <f>ROUND(SUM(J95:J99)+J105,5)</f>
        <v>27470</v>
      </c>
      <c r="K106" s="5"/>
      <c r="L106" s="4">
        <f>ROUND((H106-J106),5)</f>
        <v>-20363.060000000001</v>
      </c>
    </row>
    <row r="107" spans="1:12" x14ac:dyDescent="0.35">
      <c r="A107" s="1"/>
      <c r="B107" s="1"/>
      <c r="C107" s="1"/>
      <c r="D107" s="1"/>
      <c r="E107" s="1" t="s">
        <v>103</v>
      </c>
      <c r="F107" s="1"/>
      <c r="G107" s="1"/>
      <c r="H107" s="4"/>
      <c r="I107" s="5"/>
      <c r="J107" s="4"/>
      <c r="K107" s="5"/>
      <c r="L107" s="4"/>
    </row>
    <row r="108" spans="1:12" x14ac:dyDescent="0.35">
      <c r="A108" s="1"/>
      <c r="B108" s="1"/>
      <c r="C108" s="1"/>
      <c r="D108" s="1"/>
      <c r="E108" s="1"/>
      <c r="F108" s="1" t="s">
        <v>104</v>
      </c>
      <c r="G108" s="1"/>
      <c r="H108" s="4"/>
      <c r="I108" s="5"/>
      <c r="J108" s="4"/>
      <c r="K108" s="5"/>
      <c r="L108" s="4"/>
    </row>
    <row r="109" spans="1:12" x14ac:dyDescent="0.35">
      <c r="A109" s="1"/>
      <c r="B109" s="1"/>
      <c r="C109" s="1"/>
      <c r="D109" s="1"/>
      <c r="E109" s="1"/>
      <c r="F109" s="1"/>
      <c r="G109" s="1" t="s">
        <v>105</v>
      </c>
      <c r="H109" s="4">
        <v>2967.53</v>
      </c>
      <c r="I109" s="5"/>
      <c r="J109" s="4">
        <v>0</v>
      </c>
      <c r="K109" s="5"/>
      <c r="L109" s="4">
        <f>ROUND((H109-J109),5)</f>
        <v>2967.53</v>
      </c>
    </row>
    <row r="110" spans="1:12" x14ac:dyDescent="0.35">
      <c r="A110" s="1"/>
      <c r="B110" s="1"/>
      <c r="C110" s="1"/>
      <c r="D110" s="1"/>
      <c r="E110" s="1"/>
      <c r="F110" s="1"/>
      <c r="G110" s="1" t="s">
        <v>106</v>
      </c>
      <c r="H110" s="4">
        <v>639.52</v>
      </c>
      <c r="I110" s="5"/>
      <c r="J110" s="4">
        <v>0</v>
      </c>
      <c r="K110" s="5"/>
      <c r="L110" s="4">
        <f>ROUND((H110-J110),5)</f>
        <v>639.52</v>
      </c>
    </row>
    <row r="111" spans="1:12" x14ac:dyDescent="0.35">
      <c r="A111" s="1"/>
      <c r="B111" s="1"/>
      <c r="C111" s="1"/>
      <c r="D111" s="1"/>
      <c r="E111" s="1"/>
      <c r="F111" s="1"/>
      <c r="G111" s="1" t="s">
        <v>107</v>
      </c>
      <c r="H111" s="4">
        <v>7224.02</v>
      </c>
      <c r="I111" s="5"/>
      <c r="J111" s="4">
        <v>0</v>
      </c>
      <c r="K111" s="5"/>
      <c r="L111" s="4">
        <f>ROUND((H111-J111),5)</f>
        <v>7224.02</v>
      </c>
    </row>
    <row r="112" spans="1:12" ht="15" thickBot="1" x14ac:dyDescent="0.4">
      <c r="A112" s="1"/>
      <c r="B112" s="1"/>
      <c r="C112" s="1"/>
      <c r="D112" s="1"/>
      <c r="E112" s="1"/>
      <c r="F112" s="1"/>
      <c r="G112" s="1" t="s">
        <v>108</v>
      </c>
      <c r="H112" s="6">
        <v>0</v>
      </c>
      <c r="I112" s="5"/>
      <c r="J112" s="6">
        <v>14500</v>
      </c>
      <c r="K112" s="5"/>
      <c r="L112" s="6">
        <f>ROUND((H112-J112),5)</f>
        <v>-14500</v>
      </c>
    </row>
    <row r="113" spans="1:12" x14ac:dyDescent="0.35">
      <c r="A113" s="1"/>
      <c r="B113" s="1"/>
      <c r="C113" s="1"/>
      <c r="D113" s="1"/>
      <c r="E113" s="1"/>
      <c r="F113" s="1" t="s">
        <v>109</v>
      </c>
      <c r="G113" s="1"/>
      <c r="H113" s="4">
        <f>ROUND(SUM(H108:H112),5)</f>
        <v>10831.07</v>
      </c>
      <c r="I113" s="5"/>
      <c r="J113" s="4">
        <f>ROUND(SUM(J108:J112),5)</f>
        <v>14500</v>
      </c>
      <c r="K113" s="5"/>
      <c r="L113" s="4">
        <f>ROUND((H113-J113),5)</f>
        <v>-3668.93</v>
      </c>
    </row>
    <row r="114" spans="1:12" x14ac:dyDescent="0.35">
      <c r="A114" s="1"/>
      <c r="B114" s="1"/>
      <c r="C114" s="1"/>
      <c r="D114" s="1"/>
      <c r="E114" s="1"/>
      <c r="F114" s="1" t="s">
        <v>110</v>
      </c>
      <c r="G114" s="1"/>
      <c r="H114" s="4">
        <v>1989.46</v>
      </c>
      <c r="I114" s="5"/>
      <c r="J114" s="4">
        <v>3160</v>
      </c>
      <c r="K114" s="5"/>
      <c r="L114" s="4">
        <f>ROUND((H114-J114),5)</f>
        <v>-1170.54</v>
      </c>
    </row>
    <row r="115" spans="1:12" x14ac:dyDescent="0.35">
      <c r="A115" s="1"/>
      <c r="B115" s="1"/>
      <c r="C115" s="1"/>
      <c r="D115" s="1"/>
      <c r="E115" s="1"/>
      <c r="F115" s="1" t="s">
        <v>111</v>
      </c>
      <c r="G115" s="1"/>
      <c r="H115" s="4"/>
      <c r="I115" s="5"/>
      <c r="J115" s="4"/>
      <c r="K115" s="5"/>
      <c r="L115" s="4"/>
    </row>
    <row r="116" spans="1:12" x14ac:dyDescent="0.35">
      <c r="A116" s="1"/>
      <c r="B116" s="1"/>
      <c r="C116" s="1"/>
      <c r="D116" s="1"/>
      <c r="E116" s="1"/>
      <c r="F116" s="1"/>
      <c r="G116" s="1" t="s">
        <v>105</v>
      </c>
      <c r="H116" s="4">
        <v>3680.43</v>
      </c>
      <c r="I116" s="5"/>
      <c r="J116" s="4">
        <v>0</v>
      </c>
      <c r="K116" s="5"/>
      <c r="L116" s="4">
        <f>ROUND((H116-J116),5)</f>
        <v>3680.43</v>
      </c>
    </row>
    <row r="117" spans="1:12" x14ac:dyDescent="0.35">
      <c r="A117" s="1"/>
      <c r="B117" s="1"/>
      <c r="C117" s="1"/>
      <c r="D117" s="1"/>
      <c r="E117" s="1"/>
      <c r="F117" s="1"/>
      <c r="G117" s="1" t="s">
        <v>106</v>
      </c>
      <c r="H117" s="4">
        <v>303.94</v>
      </c>
      <c r="I117" s="5"/>
      <c r="J117" s="4">
        <v>0</v>
      </c>
      <c r="K117" s="5"/>
      <c r="L117" s="4">
        <f>ROUND((H117-J117),5)</f>
        <v>303.94</v>
      </c>
    </row>
    <row r="118" spans="1:12" x14ac:dyDescent="0.35">
      <c r="A118" s="1"/>
      <c r="B118" s="1"/>
      <c r="C118" s="1"/>
      <c r="D118" s="1"/>
      <c r="E118" s="1"/>
      <c r="F118" s="1"/>
      <c r="G118" s="1" t="s">
        <v>107</v>
      </c>
      <c r="H118" s="4">
        <v>2074.14</v>
      </c>
      <c r="I118" s="5"/>
      <c r="J118" s="4">
        <v>0</v>
      </c>
      <c r="K118" s="5"/>
      <c r="L118" s="4">
        <f>ROUND((H118-J118),5)</f>
        <v>2074.14</v>
      </c>
    </row>
    <row r="119" spans="1:12" ht="15" thickBot="1" x14ac:dyDescent="0.4">
      <c r="A119" s="1"/>
      <c r="B119" s="1"/>
      <c r="C119" s="1"/>
      <c r="D119" s="1"/>
      <c r="E119" s="1"/>
      <c r="F119" s="1"/>
      <c r="G119" s="1" t="s">
        <v>112</v>
      </c>
      <c r="H119" s="6">
        <v>0</v>
      </c>
      <c r="I119" s="5"/>
      <c r="J119" s="6">
        <v>8000</v>
      </c>
      <c r="K119" s="5"/>
      <c r="L119" s="6">
        <f>ROUND((H119-J119),5)</f>
        <v>-8000</v>
      </c>
    </row>
    <row r="120" spans="1:12" x14ac:dyDescent="0.35">
      <c r="A120" s="1"/>
      <c r="B120" s="1"/>
      <c r="C120" s="1"/>
      <c r="D120" s="1"/>
      <c r="E120" s="1"/>
      <c r="F120" s="1" t="s">
        <v>113</v>
      </c>
      <c r="G120" s="1"/>
      <c r="H120" s="4">
        <f>ROUND(SUM(H115:H119),5)</f>
        <v>6058.51</v>
      </c>
      <c r="I120" s="5"/>
      <c r="J120" s="4">
        <f>ROUND(SUM(J115:J119),5)</f>
        <v>8000</v>
      </c>
      <c r="K120" s="5"/>
      <c r="L120" s="4">
        <f>ROUND((H120-J120),5)</f>
        <v>-1941.49</v>
      </c>
    </row>
    <row r="121" spans="1:12" ht="15" thickBot="1" x14ac:dyDescent="0.4">
      <c r="A121" s="1"/>
      <c r="B121" s="1"/>
      <c r="C121" s="1"/>
      <c r="D121" s="1"/>
      <c r="E121" s="1"/>
      <c r="F121" s="1" t="s">
        <v>114</v>
      </c>
      <c r="G121" s="1"/>
      <c r="H121" s="6">
        <v>402.04</v>
      </c>
      <c r="I121" s="5"/>
      <c r="J121" s="6">
        <v>520</v>
      </c>
      <c r="K121" s="5"/>
      <c r="L121" s="6">
        <f>ROUND((H121-J121),5)</f>
        <v>-117.96</v>
      </c>
    </row>
    <row r="122" spans="1:12" x14ac:dyDescent="0.35">
      <c r="A122" s="1"/>
      <c r="B122" s="1"/>
      <c r="C122" s="1"/>
      <c r="D122" s="1"/>
      <c r="E122" s="1" t="s">
        <v>115</v>
      </c>
      <c r="F122" s="1"/>
      <c r="G122" s="1"/>
      <c r="H122" s="4">
        <f>ROUND(H107+SUM(H113:H114)+SUM(H120:H121),5)</f>
        <v>19281.080000000002</v>
      </c>
      <c r="I122" s="5"/>
      <c r="J122" s="4">
        <f>ROUND(J107+SUM(J113:J114)+SUM(J120:J121),5)</f>
        <v>26180</v>
      </c>
      <c r="K122" s="5"/>
      <c r="L122" s="4">
        <f>ROUND((H122-J122),5)</f>
        <v>-6898.92</v>
      </c>
    </row>
    <row r="123" spans="1:12" x14ac:dyDescent="0.35">
      <c r="A123" s="1"/>
      <c r="B123" s="1"/>
      <c r="C123" s="1"/>
      <c r="D123" s="1"/>
      <c r="E123" s="1" t="s">
        <v>116</v>
      </c>
      <c r="F123" s="1"/>
      <c r="G123" s="1"/>
      <c r="H123" s="4"/>
      <c r="I123" s="5"/>
      <c r="J123" s="4"/>
      <c r="K123" s="5"/>
      <c r="L123" s="4"/>
    </row>
    <row r="124" spans="1:12" ht="15" thickBot="1" x14ac:dyDescent="0.4">
      <c r="A124" s="1"/>
      <c r="B124" s="1"/>
      <c r="C124" s="1"/>
      <c r="D124" s="1"/>
      <c r="E124" s="1"/>
      <c r="F124" s="1" t="s">
        <v>117</v>
      </c>
      <c r="G124" s="1"/>
      <c r="H124" s="7">
        <v>27203.42</v>
      </c>
      <c r="I124" s="5"/>
      <c r="J124" s="7">
        <v>0</v>
      </c>
      <c r="K124" s="5"/>
      <c r="L124" s="7">
        <f>ROUND((H124-J124),5)</f>
        <v>27203.42</v>
      </c>
    </row>
    <row r="125" spans="1:12" ht="15" thickBot="1" x14ac:dyDescent="0.4">
      <c r="A125" s="1"/>
      <c r="B125" s="1"/>
      <c r="C125" s="1"/>
      <c r="D125" s="1"/>
      <c r="E125" s="1" t="s">
        <v>118</v>
      </c>
      <c r="F125" s="1"/>
      <c r="G125" s="1"/>
      <c r="H125" s="8">
        <f>ROUND(SUM(H123:H124),5)</f>
        <v>27203.42</v>
      </c>
      <c r="I125" s="5"/>
      <c r="J125" s="8">
        <f>ROUND(SUM(J123:J124),5)</f>
        <v>0</v>
      </c>
      <c r="K125" s="5"/>
      <c r="L125" s="8">
        <f>ROUND((H125-J125),5)</f>
        <v>27203.42</v>
      </c>
    </row>
    <row r="126" spans="1:12" ht="15" thickBot="1" x14ac:dyDescent="0.4">
      <c r="A126" s="1"/>
      <c r="B126" s="1"/>
      <c r="C126" s="1"/>
      <c r="D126" s="1" t="s">
        <v>119</v>
      </c>
      <c r="E126" s="1"/>
      <c r="F126" s="1"/>
      <c r="G126" s="1"/>
      <c r="H126" s="8">
        <f>ROUND(H28+H32+H47+SUM(H56:H57)+SUM(H60:H61)+H68+H71+H80+H83+SUM(H92:H94)+H106+H122+H125,5)</f>
        <v>295072.33</v>
      </c>
      <c r="I126" s="5"/>
      <c r="J126" s="8">
        <f>ROUND(J28+J32+J47+SUM(J56:J57)+SUM(J60:J61)+J68+J71+J80+J83+SUM(J92:J94)+J106+J122+J125,5)</f>
        <v>292360.69</v>
      </c>
      <c r="K126" s="5"/>
      <c r="L126" s="22">
        <f>ROUND((H126-J126),5)</f>
        <v>2711.64</v>
      </c>
    </row>
    <row r="127" spans="1:12" ht="15" thickBot="1" x14ac:dyDescent="0.4">
      <c r="A127" s="1"/>
      <c r="B127" s="1" t="s">
        <v>120</v>
      </c>
      <c r="C127" s="1"/>
      <c r="D127" s="1"/>
      <c r="E127" s="1"/>
      <c r="F127" s="1"/>
      <c r="G127" s="1"/>
      <c r="H127" s="22">
        <v>13559.64</v>
      </c>
      <c r="I127" s="5"/>
      <c r="J127" s="8">
        <f>ROUND(J3+J27-J126,5)</f>
        <v>0</v>
      </c>
      <c r="K127" s="5"/>
      <c r="L127" s="8">
        <f>ROUND((H127-J127),5)</f>
        <v>13559.64</v>
      </c>
    </row>
    <row r="128" spans="1:12" s="11" customFormat="1" ht="11" thickBot="1" x14ac:dyDescent="0.3">
      <c r="A128" s="1" t="s">
        <v>121</v>
      </c>
      <c r="B128" s="1"/>
      <c r="C128" s="1"/>
      <c r="D128" s="1"/>
      <c r="E128" s="1"/>
      <c r="F128" s="1"/>
      <c r="G128" s="1"/>
      <c r="H128" s="23">
        <f>H127</f>
        <v>13559.64</v>
      </c>
      <c r="I128" s="1"/>
      <c r="J128" s="10">
        <f>J127</f>
        <v>0</v>
      </c>
      <c r="K128" s="1"/>
      <c r="L128" s="10">
        <f>ROUND((H128-J128),5)</f>
        <v>13559.64</v>
      </c>
    </row>
    <row r="129" ht="15" thickTop="1" x14ac:dyDescent="0.35"/>
  </sheetData>
  <pageMargins left="0.7" right="0.7" top="0.75" bottom="0.75" header="0.1" footer="0.3"/>
  <pageSetup orientation="landscape" r:id="rId1"/>
  <headerFooter>
    <oddHeader>&amp;L&amp;"Arial,Bold"&amp;8 2:50 PM
&amp;"Arial,Bold"&amp;8 05/09/24
&amp;"Arial,Bold"&amp;8 Cash Basis&amp;C&amp;"Arial,Bold"&amp;12 Antelope Valley Fire Protection District
&amp;"Arial,Bold"&amp;14 Budget - 300
&amp;"Arial,Bold"&amp;10 July 2023 through June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101600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Antelope Valley Fire Protection District</dc:creator>
  <cp:lastModifiedBy>Antelope Valley Fire Protection District</cp:lastModifiedBy>
  <cp:lastPrinted>2024-05-09T22:19:24Z</cp:lastPrinted>
  <dcterms:created xsi:type="dcterms:W3CDTF">2024-05-09T21:50:22Z</dcterms:created>
  <dcterms:modified xsi:type="dcterms:W3CDTF">2024-05-09T22:21:10Z</dcterms:modified>
</cp:coreProperties>
</file>